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02"/>
  <workbookPr/>
  <mc:AlternateContent xmlns:mc="http://schemas.openxmlformats.org/markup-compatibility/2006">
    <mc:Choice Requires="x15">
      <x15ac:absPath xmlns:x15ac="http://schemas.microsoft.com/office/spreadsheetml/2010/11/ac" url="/Users/jaime/Downloads/"/>
    </mc:Choice>
  </mc:AlternateContent>
  <xr:revisionPtr revIDLastSave="0" documentId="13_ncr:1_{237E4397-EA15-3F4A-85D9-F9AFC88C2D97}" xr6:coauthVersionLast="47" xr6:coauthVersionMax="47" xr10:uidLastSave="{00000000-0000-0000-0000-000000000000}"/>
  <bookViews>
    <workbookView xWindow="0" yWindow="760" windowWidth="30240" windowHeight="17640" xr2:uid="{00000000-000D-0000-FFFF-FFFF00000000}"/>
  </bookViews>
  <sheets>
    <sheet name="Start Here" sheetId="1" r:id="rId1"/>
    <sheet name="OTD Calculator" sheetId="2" r:id="rId2"/>
    <sheet name="Quote Checklist" sheetId="3" r:id="rId3"/>
    <sheet name="Sources &amp; Terms" sheetId="4" r:id="rId4"/>
  </sheet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 i="3" l="1"/>
  <c r="D4" i="3"/>
  <c r="C4" i="3"/>
  <c r="B4" i="3"/>
  <c r="B22" i="2"/>
  <c r="B21" i="2"/>
  <c r="B20" i="2"/>
  <c r="B23" i="2" l="1"/>
  <c r="B24" i="2" s="1"/>
  <c r="B25" i="2" s="1"/>
  <c r="B27" i="2" l="1"/>
  <c r="B28" i="2" s="1"/>
  <c r="B26" i="2"/>
  <c r="B31" i="2"/>
</calcChain>
</file>

<file path=xl/sharedStrings.xml><?xml version="1.0" encoding="utf-8"?>
<sst xmlns="http://schemas.openxmlformats.org/spreadsheetml/2006/main" count="251" uniqueCount="194">
  <si>
    <t>LOANYZER</t>
  </si>
  <si>
    <t>Out-the-Door Price &amp; Auto Loan Workbook</t>
  </si>
  <si>
    <t>Independent guides and calculators for U.S. borrowers • loanyzer.com</t>
  </si>
  <si>
    <t>Version 1.1 • Reviewed September 4, 2026 • Formulas and workbook structure protected</t>
  </si>
  <si>
    <t>START HERE</t>
  </si>
  <si>
    <t>Use this workbook to separate the vehicle price from dealer products, fees, taxes, trade equity, cash down, and financing. Start with a written out-the-door quote. Enter only the highlighted cells on the calculator and checklist; do not estimate state charges from this file.</t>
  </si>
  <si>
    <t>1 • GET THE WRITTEN PRICE</t>
  </si>
  <si>
    <t>2 • RECONCILE THE LOAN</t>
  </si>
  <si>
    <t>Ask the dealer for an out-the-door price in writing before discussing monthly payment. It should show the selling price and every fee, add-on, tax, and government charge included in the deal.</t>
  </si>
  <si>
    <t>Enter the rate used for the payment estimate, the disclosed APR, the term, trade payoff, trade value, and cash down. Then compare every result with the buyer's order, retail installment contract, and Truth in Lending disclosure.</t>
  </si>
  <si>
    <t>3 • CHALLENGE ADD-ONS</t>
  </si>
  <si>
    <t>4 • SAVE THE DOCUMENTS</t>
  </si>
  <si>
    <t>List each product separately. Confirm the price, whether you agreed to it, whether it is financed, and the cancellation or refund terms. A low monthly payment can hide a longer term or products financed with interest.</t>
  </si>
  <si>
    <t>Keep the advertisement, written quote, buyer's order, add-on contracts, payoff statement, receipts, financing agreement, and disclosure. A verbal explanation is not a substitute for the final written numbers.</t>
  </si>
  <si>
    <t>WHAT THE MODEL CALCULATES</t>
  </si>
  <si>
    <t>Estimated out-the-door price, positive or negative trade equity, estimated loan principal, standard monthly principal-and-interest payment, scheduled loan payments, modeled interest, cash paid over the term, and resources committed including positive trade equity.</t>
  </si>
  <si>
    <t>IMPORTANT LIMITS</t>
  </si>
  <si>
    <t>Educational estimates only. Loanyzer is not a lender, broker, dealer, tax adviser, or law firm. This workbook does not determine state or local taxes, registration charges, add-on value, eligibility, approval, legal rights, or the accuracy of a dealer quote. Actual contracts may use daily simple interest, a different first-payment period, prepaid finance charges, lender fees, rebates, rounding, or disclosures that make the payment, Amount Financed, Finance Charge, or Total of Payments differ from this model. Reconcile every result with the signed documents before deciding.</t>
  </si>
  <si>
    <t>TRADE-IN CONVENTION</t>
  </si>
  <si>
    <t>Trade-in value and payoff balance are entered separately. The workbook calculates either positive equity or negative equity, never both. If there is no trade, enter zero in both cells. Taxes are entered directly and are not calculated from the trade because state treatment varies.</t>
  </si>
  <si>
    <t>ATTRIBUTION &amp; SHARING</t>
  </si>
  <si>
    <t>© 2026 Loanyzer.com. You may share this original, unmodified workbook for personal, non-commercial educational use. Do not sell it, remove or obscure Loanyzer attribution, rebrand it, unlock and redistribute altered formulas, or present any result as a lender quote, approval, or professional advice.</t>
  </si>
  <si>
    <t>Online calculator</t>
  </si>
  <si>
    <t>https://www.loanyzer.com/us/car-loan-calculator</t>
  </si>
  <si>
    <t>Methodology</t>
  </si>
  <si>
    <t>https://www.loanyzer.com/methodology</t>
  </si>
  <si>
    <t>Disclaimer</t>
  </si>
  <si>
    <t>https://www.loanyzer.com/disclaimer</t>
  </si>
  <si>
    <t>LOANYZER.COM • INDEPENDENT FINANCIAL EDUCATION • ORIGINAL WORKBOOK</t>
  </si>
  <si>
    <t>LOANYZER | OUT-THE-DOOR PRICE &amp; AUTO LOAN</t>
  </si>
  <si>
    <t>Independent financial education • loanyzer.com/us/car-loan-calculator</t>
  </si>
  <si>
    <t>Enter only the highlighted cells. Use written dealer and lender documents; taxes and registration are not calculated by state.</t>
  </si>
  <si>
    <t>Sample numbers are loaded. Replace every highlighted value before relying on the results.</t>
  </si>
  <si>
    <t>DEAL INPUTS</t>
  </si>
  <si>
    <t>Vehicle selling price</t>
  </si>
  <si>
    <t>Negotiated cash selling price before the separately listed items below.</t>
  </si>
  <si>
    <t>Written quote / buyer's order</t>
  </si>
  <si>
    <t>Add-ons and dealer products</t>
  </si>
  <si>
    <t>Service contracts, GAP, accessories, or dealer-installed products included in the deal. Enter the actual dollar amount; tax treatment varies.</t>
  </si>
  <si>
    <t>Product contracts / buyer's order</t>
  </si>
  <si>
    <t>Dealer fees</t>
  </si>
  <si>
    <t>Dealer charges listed on the written quote. Keep government charges separate.</t>
  </si>
  <si>
    <t>Taxes</t>
  </si>
  <si>
    <t>Dollar amount from the written quote or an official state or local source. No tax-rate table is built in.</t>
  </si>
  <si>
    <t>Buyer's order / official source</t>
  </si>
  <si>
    <t>Title and registration</t>
  </si>
  <si>
    <t>Dollar amount shown for title, registration, plate, or similar government charges.</t>
  </si>
  <si>
    <t>Cash rebate / incentive</t>
  </si>
  <si>
    <t>Only an incentive you are eligible for and that is shown in writing. Tax treatment may vary.</t>
  </si>
  <si>
    <t>Written incentive terms</t>
  </si>
  <si>
    <t>Trade-in value</t>
  </si>
  <si>
    <t>Written trade allowance. Enter zero if there is no trade.</t>
  </si>
  <si>
    <t>Buyer's order / trade offer</t>
  </si>
  <si>
    <t>Trade payoff balance</t>
  </si>
  <si>
    <t>Current payoff statement. Enter zero if the trade has no loan.</t>
  </si>
  <si>
    <t>Current lender payoff</t>
  </si>
  <si>
    <t>Cash down payment</t>
  </si>
  <si>
    <t>Cash applied to this transaction, excluding the trade-in.</t>
  </si>
  <si>
    <t>Buyer's order / receipt</t>
  </si>
  <si>
    <t>Annual rate used for estimate</t>
  </si>
  <si>
    <t>Contract or note rate used to estimate the payment. If only APR is available, using it here is an approximation because APR can include certain fees.</t>
  </si>
  <si>
    <t>Credit offer / contract</t>
  </si>
  <si>
    <t>Disclosed APR</t>
  </si>
  <si>
    <t>APR from the written offer or Truth in Lending disclosure. It is used for comparison and the review check, not directly in the payment formula.</t>
  </si>
  <si>
    <t>Credit offer / TILA disclosure</t>
  </si>
  <si>
    <t>Term in months</t>
  </si>
  <si>
    <t>Number of scheduled monthly payments in the offer.</t>
  </si>
  <si>
    <t>ESTIMATED RESULTS</t>
  </si>
  <si>
    <t>Estimated out-the-door price</t>
  </si>
  <si>
    <t>Selling price + add-ons + dealer fees + user-entered taxes + title/registration − written rebate. It excludes trade, cash down, and financing.</t>
  </si>
  <si>
    <t>Workbook formula</t>
  </si>
  <si>
    <t>Positive trade equity</t>
  </si>
  <si>
    <t>Trade value above payoff; reduces the estimated loan principal.</t>
  </si>
  <si>
    <t>Negative equity rolled in</t>
  </si>
  <si>
    <t>Payoff above trade value; increases the new loan estimate and can add interest.</t>
  </si>
  <si>
    <t>Estimated loan principal</t>
  </si>
  <si>
    <t>OTD + negative equity − positive equity − cash down. This is an estimate, not the legally disclosed TILA “Amount Financed.”</t>
  </si>
  <si>
    <t>Estimated monthly P&amp;I</t>
  </si>
  <si>
    <t>Standard end-of-month principal-and-interest payment using the annual rate and selected term.</t>
  </si>
  <si>
    <t>Estimated scheduled loan payments</t>
  </si>
  <si>
    <t>Estimated payment × number of months; excludes cash down and trade equity.</t>
  </si>
  <si>
    <t>Estimated interest under this model</t>
  </si>
  <si>
    <t>Scheduled loan payments − estimated loan principal. It may differ from the TILA Finance Charge.</t>
  </si>
  <si>
    <t>Estimated cash paid over term</t>
  </si>
  <si>
    <t>Scheduled loan payments + cash down. It excludes the value of positive trade equity.</t>
  </si>
  <si>
    <t>Estimated resources committed</t>
  </si>
  <si>
    <t>Estimated cash paid + positive trade equity. Financed negative equity is already inside the loan.</t>
  </si>
  <si>
    <t>REVIEW CHECK</t>
  </si>
  <si>
    <t>Status</t>
  </si>
  <si>
    <t>A green or caution message is not approval. Compare the final buyer's order, retail installment contract, and Truth in Lending disclosure before signing.</t>
  </si>
  <si>
    <t>MODEL LIMITS</t>
  </si>
  <si>
    <t>This workbook uses a standard monthly amortization model and assumes payments at monthly intervals. Many auto loans accrue simple interest daily, so payment timing, first-payment length, early or late payments, lender rounding, prepaid finance charges, and financed fees can change the actual result. The workbook does not calculate state taxes or registration, validate add-on value, determine eligibility or approval, or replace federal and state disclosures.</t>
  </si>
  <si>
    <t>© 2026 LOANYZER.COM • SHARE ONLY IN ORIGINAL, UNMODIFIED FORM • EDUCATIONAL ESTIMATES</t>
  </si>
  <si>
    <t>LOANYZER | WRITTEN QUOTE &amp; CONTRACT CHECKLIST</t>
  </si>
  <si>
    <t>Keep the written numbers aligned from advertisement to buyer's order to Truth in Lending disclosure • loanyzer.com</t>
  </si>
  <si>
    <t>Update the Status and Your notes columns. Protected guidance and formulas cannot be changed accidentally.</t>
  </si>
  <si>
    <t>Progress</t>
  </si>
  <si>
    <t>Line to verify</t>
  </si>
  <si>
    <t>Dealer or lender document</t>
  </si>
  <si>
    <t>Your notes</t>
  </si>
  <si>
    <t>Decision check</t>
  </si>
  <si>
    <t>Advertised price conditions</t>
  </si>
  <si>
    <t>Advertisement or listing</t>
  </si>
  <si>
    <t>Not checked</t>
  </si>
  <si>
    <t>Does the price depend on dealer financing, trade-in, membership, location, or a rebate you may not receive?</t>
  </si>
  <si>
    <t>Does it match the negotiated cash selling price before separately itemized charges?</t>
  </si>
  <si>
    <t>Written eligibility terms</t>
  </si>
  <si>
    <t>Are eligibility, expiration, stacking rules, and the amount applied documented?</t>
  </si>
  <si>
    <t>Are every dealer charge and its dollar amount itemized before financing?</t>
  </si>
  <si>
    <t>Did you use the quoted dollar amount instead of assuming this workbook has a state tax formula?</t>
  </si>
  <si>
    <t>Are government charges separately identified from dealer fees?</t>
  </si>
  <si>
    <t>Did you agree to each product, see its price, and understand that financing it can add interest?</t>
  </si>
  <si>
    <t>Product cancellation / refund terms</t>
  </si>
  <si>
    <t>Product contracts</t>
  </si>
  <si>
    <t>Are cancellation deadlines, refund method, exclusions, and the effect on loan balance or payment in writing?</t>
  </si>
  <si>
    <t>Is the allowance shown separately from the vehicle selling price and payoff?</t>
  </si>
  <si>
    <t>Payoff balance</t>
  </si>
  <si>
    <t>Is the payoff current through the expected funding date, including any per-diem amount?</t>
  </si>
  <si>
    <t>Buyer's order and receipt</t>
  </si>
  <si>
    <t>Is the cash amount recorded exactly once and supported by a receipt?</t>
  </si>
  <si>
    <t>Buyer's order / retail contract</t>
  </si>
  <si>
    <t>Can you reconcile the proposed principal to price, products, fees, taxes, trade equity, rebate, and cash down?</t>
  </si>
  <si>
    <t>Rate used for payment</t>
  </si>
  <si>
    <t>Retail contract / lender offer</t>
  </si>
  <si>
    <t>Is the annual rate used to calculate the payment clear, and does it match the estimate you entered?</t>
  </si>
  <si>
    <t>APR</t>
  </si>
  <si>
    <t>Truth in Lending disclosure</t>
  </si>
  <si>
    <t>Are you comparing APR to APR across offers rather than APR to a note rate or advertised payment?</t>
  </si>
  <si>
    <t>Finance charge</t>
  </si>
  <si>
    <t>Does the disclosure show the total cost of credit? Do not replace it with the workbook's modeled interest.</t>
  </si>
  <si>
    <t>Amount financed</t>
  </si>
  <si>
    <t>Does the disclosed Amount Financed reconcile with its itemization? It may differ from the workbook estimate.</t>
  </si>
  <si>
    <t>Total of payments</t>
  </si>
  <si>
    <t>Does the sum of scheduled payments match the disclosure, not just the monthly-payment sales pitch?</t>
  </si>
  <si>
    <t>Payment schedule / first due date</t>
  </si>
  <si>
    <t>Truth in Lending disclosure / contract</t>
  </si>
  <si>
    <t>Are the number, amount, frequency, first due date, and any final different payment shown clearly?</t>
  </si>
  <si>
    <t>Final contract and financing status</t>
  </si>
  <si>
    <t>Signed retail contract / lender notice</t>
  </si>
  <si>
    <t>Do you have complete signed copies, no unexplained blanks, and written confirmation of whether financing is final or conditional?</t>
  </si>
  <si>
    <t>© 2026 LOANYZER.COM • KEEP THIS ATTRIBUTION WHEN SHARING • EDUCATIONAL CHECKLIST</t>
  </si>
  <si>
    <t>LOANYZER | SOURCES, METHOD &amp; USE TERMS</t>
  </si>
  <si>
    <t>Source basis for the Out-the-Door Price &amp; Auto Loan Workbook • loanyzer.com</t>
  </si>
  <si>
    <t>Reviewed September 4, 2026. State and local rules can change; verify the final documents and official sources for your transaction.</t>
  </si>
  <si>
    <t>Source</t>
  </si>
  <si>
    <t>What it supports</t>
  </si>
  <si>
    <t>URL</t>
  </si>
  <si>
    <t>Reviewed</t>
  </si>
  <si>
    <t>Federal Trade Commission</t>
  </si>
  <si>
    <t>Ask for the out-the-door price in writing; it should include all charges and fees.</t>
  </si>
  <si>
    <t>https://consumer.ftc.gov/articles/car-dealer-ads-and-promotions-know-you-go</t>
  </si>
  <si>
    <t>Sep 4, 2026</t>
  </si>
  <si>
    <t>Consumer Financial Protection Bureau</t>
  </si>
  <si>
    <t>Auto-loan Truth in Lending terms: APR, Finance Charge, Amount Financed, and Total of Payments.</t>
  </si>
  <si>
    <t>https://www.consumerfinance.gov/ask-cfpb/what-is-a-truth-in-lending-disclosure-for-an-auto-loan-en-787/</t>
  </si>
  <si>
    <t>Rolling negative equity into a new loan makes the new loan more expensive.</t>
  </si>
  <si>
    <t>https://www.consumerfinance.gov/ask-cfpb/should-i-trade-in-my-car-if-its-not-paid-off-en-2045/</t>
  </si>
  <si>
    <t>Regulation Z — 12 CFR § 1026.18</t>
  </si>
  <si>
    <t>Federal content requirements for closed-end credit disclosures; actual legal disclosure terms control.</t>
  </si>
  <si>
    <t>https://www.consumerfinance.gov/rules-policy/regulations/1026/18</t>
  </si>
  <si>
    <t>Loanyzer Car Loan Calculator</t>
  </si>
  <si>
    <t>Online payment, interest, and amortization comparison tool.</t>
  </si>
  <si>
    <t>Loanyzer Methodology and Disclaimer</t>
  </si>
  <si>
    <t>Editorial method, calculator limits, educational purpose, and user responsibility.</t>
  </si>
  <si>
    <t>https://www.loanyzer.com/methodology | https://www.loanyzer.com/disclaimer</t>
  </si>
  <si>
    <t>MODEL METHOD</t>
  </si>
  <si>
    <t>Out-the-door estimate</t>
  </si>
  <si>
    <t>Vehicle selling price + add-ons and dealer products + dealer fees + user-entered taxes + title and registration − written cash rebate or incentive.</t>
  </si>
  <si>
    <t>Trade equity</t>
  </si>
  <si>
    <t>Positive equity is MAX(trade value − payoff, 0). Negative equity is MAX(payoff − trade value, 0). Only one can be positive.</t>
  </si>
  <si>
    <t>Loan principal estimate</t>
  </si>
  <si>
    <t>Estimated OTD + negative equity − positive equity − cash down, floored at zero. This is not represented as the legally disclosed TILA Amount Financed.</t>
  </si>
  <si>
    <t>Payment estimate</t>
  </si>
  <si>
    <t>Standard end-of-month amortization using the annual rate entered by the user divided by 12 and the selected number of monthly payments. The disclosed APR is tracked separately.</t>
  </si>
  <si>
    <t>Modeled interest</t>
  </si>
  <si>
    <t>Estimated scheduled loan payments − estimated loan principal. This may differ from the legally disclosed Finance Charge because of payment timing, fees, and credit-cost rules.</t>
  </si>
  <si>
    <t>Cash and resource totals</t>
  </si>
  <si>
    <t>Cash paid over term equals scheduled loan payments + cash down. Resources committed adds positive trade equity so the value surrendered in the trade is not hidden.</t>
  </si>
  <si>
    <t>TERMS AND LIMITS</t>
  </si>
  <si>
    <t>Educational use only. This workbook is not a lender quote, credit decision, legal opinion, tax calculation, approval, or guarantee.</t>
  </si>
  <si>
    <t>Taxes and fees vary by jurisdiction and transaction. Enter amounts from the current written buyer's order or official documents rather than relying on this workbook to determine them.</t>
  </si>
  <si>
    <t>The payment model uses a fixed monthly rate and equal end-of-month payments. Actual loans may use daily simple interest, fees, irregular first-payment timing, or other terms not reproduced here.</t>
  </si>
  <si>
    <t>The signed buyer's order, retail installment contract, and Truth in Lending disclosure control. Reconcile every workbook result against those documents before signing.</t>
  </si>
  <si>
    <t>Privacy: values are entered locally in the workbook. Do not add sensitive personal identifiers; Loanyzer does not receive a loan application through this file.</t>
  </si>
  <si>
    <t>ATTRIBUTION &amp; LICENSE</t>
  </si>
  <si>
    <t>© 2026 Loanyzer.com. The Loanyzer name, workbook title, source page, method notes, and attribution must remain visible in shared copies.</t>
  </si>
  <si>
    <t>Allowed: download and share the original, unmodified workbook for personal, non-commercial educational use.</t>
  </si>
  <si>
    <t>Not allowed: resale, rebranding, removal or concealment of attribution, redistribution of unlocked or altered formulas, or presentation of outputs as a lender quote or professional advice.</t>
  </si>
  <si>
    <t>Workbook</t>
  </si>
  <si>
    <t>Loanyzer Out-the-Door Price &amp; Auto Loan Workbook</t>
  </si>
  <si>
    <t>Version</t>
  </si>
  <si>
    <t>1.1</t>
  </si>
  <si>
    <t>September 4, 2026</t>
  </si>
  <si>
    <t>LOANYZER.COM • INDEPENDENT GUIDES AND CALCULATORS FOR U.S. BORROWERS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</si>
</sst>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5" formatCode="\$#,##0.00;[Red]\(\$#,##0.00\);\-"/>
    <numFmt numFmtId="166" formatCode="0.00%;[Red]\(0.00%\);\-"/>
    <numFmt numFmtId="167" formatCode="0;[Red]\(0\);\-"/>
  </numFmts>
  <fonts count="31" x14ac:knownFonts="1">
    <font>
      <sz val="11"/>
      <color theme="1"/>
      <name val="Calibri"/>
    </font>
    <font>
      <b/>
      <sz val="18"/>
      <color rgb="FFFFFFFF"/>
      <name val="Calibri"/>
      <family val="2"/>
    </font>
    <font>
      <b/>
      <sz val="11"/>
      <color rgb="FFFFFFFF"/>
      <name val="Calibri"/>
      <family val="2"/>
    </font>
    <font>
      <b/>
      <sz val="24"/>
      <color rgb="FFFFFFFF"/>
      <name val="Aptos Display"/>
    </font>
    <font>
      <b/>
      <sz val="18"/>
      <color rgb="FFFFFFFF"/>
      <name val="Aptos Display"/>
    </font>
    <font>
      <sz val="10"/>
      <color rgb="FFDCE7FF"/>
      <name val="Aptos"/>
    </font>
    <font>
      <b/>
      <sz val="9"/>
      <color rgb="FFFFFFFF"/>
      <name val="Aptos"/>
    </font>
    <font>
      <b/>
      <sz val="11"/>
      <color rgb="FFFFFFFF"/>
      <name val="Aptos"/>
    </font>
    <font>
      <b/>
      <sz val="10"/>
      <color rgb="FF0B1736"/>
      <name val="Aptos"/>
    </font>
    <font>
      <sz val="10"/>
      <color rgb="FF42526B"/>
      <name val="Aptos"/>
    </font>
    <font>
      <sz val="10"/>
      <color rgb="FFA34A00"/>
      <name val="Aptos"/>
    </font>
    <font>
      <sz val="9"/>
      <color rgb="FF42526B"/>
      <name val="Aptos"/>
    </font>
    <font>
      <b/>
      <sz val="9"/>
      <color rgb="FF0B1736"/>
      <name val="Aptos"/>
    </font>
    <font>
      <sz val="9"/>
      <color rgb="FF2457D6"/>
      <name val="Aptos"/>
    </font>
    <font>
      <b/>
      <sz val="9"/>
      <color rgb="FFA34A00"/>
      <name val="Aptos"/>
    </font>
    <font>
      <b/>
      <sz val="10"/>
      <color rgb="FFFFFFFF"/>
      <name val="Aptos"/>
    </font>
    <font>
      <b/>
      <sz val="10"/>
      <color rgb="FF0000FF"/>
      <name val="Aptos"/>
    </font>
    <font>
      <b/>
      <sz val="10"/>
      <color rgb="FF111827"/>
      <name val="Aptos"/>
    </font>
    <font>
      <b/>
      <sz val="9"/>
      <color rgb="FF0B6B4F"/>
      <name val="Aptos"/>
    </font>
    <font>
      <sz val="9"/>
      <color rgb="FFA34A00"/>
      <name val="Aptos"/>
    </font>
    <font>
      <b/>
      <sz val="9"/>
      <color rgb="FF0000FF"/>
      <name val="Aptos"/>
    </font>
    <font>
      <sz val="9"/>
      <color rgb="FF0000FF"/>
      <name val="Aptos"/>
    </font>
    <font>
      <sz val="11"/>
      <color rgb="FFDCE6FF"/>
      <name val="Calibri"/>
      <family val="2"/>
    </font>
    <font>
      <i/>
      <sz val="10"/>
      <color rgb="FF42526B"/>
      <name val="Calibri"/>
      <family val="2"/>
    </font>
    <font>
      <b/>
      <sz val="10"/>
      <color rgb="FFFFFFFF"/>
      <name val="Calibri"/>
      <family val="2"/>
    </font>
    <font>
      <sz val="9"/>
      <color rgb="FF111827"/>
      <name val="Calibri"/>
      <family val="2"/>
    </font>
    <font>
      <b/>
      <sz val="9"/>
      <color rgb="FF0B1736"/>
      <name val="Calibri"/>
      <family val="2"/>
    </font>
    <font>
      <sz val="9"/>
      <color rgb="FF2457D6"/>
      <name val="Calibri"/>
      <family val="2"/>
    </font>
    <font>
      <sz val="9"/>
      <color rgb="FF6B3A00"/>
      <name val="Calibri"/>
      <family val="2"/>
    </font>
    <font>
      <sz val="9"/>
      <color rgb="FF0B1736"/>
      <name val="Calibri"/>
      <family val="2"/>
    </font>
    <font>
      <b/>
      <sz val="9"/>
      <color rgb="FFFFFFFF"/>
      <name val="Calibri"/>
      <family val="2"/>
    </font>
  </fonts>
  <fills count="10">
    <fill>
      <patternFill patternType="none"/>
    </fill>
    <fill>
      <patternFill patternType="gray125"/>
    </fill>
    <fill>
      <patternFill patternType="solid">
        <fgColor rgb="FF0B1736"/>
      </patternFill>
    </fill>
    <fill>
      <patternFill patternType="solid">
        <fgColor rgb="FF2457D6"/>
      </patternFill>
    </fill>
    <fill>
      <patternFill patternType="solid">
        <fgColor rgb="FFEAF1FF"/>
      </patternFill>
    </fill>
    <fill>
      <patternFill patternType="solid">
        <fgColor rgb="FFFFFFFF"/>
      </patternFill>
    </fill>
    <fill>
      <patternFill patternType="solid">
        <fgColor rgb="FFFFF5E6"/>
      </patternFill>
    </fill>
    <fill>
      <patternFill patternType="solid">
        <fgColor rgb="FFF4F7FB"/>
      </patternFill>
    </fill>
    <fill>
      <patternFill patternType="solid">
        <fgColor rgb="FFFFF7D6"/>
      </patternFill>
    </fill>
    <fill>
      <patternFill patternType="solid">
        <fgColor rgb="FFE9F8F2"/>
      </patternFill>
    </fill>
  </fills>
  <borders count="41">
    <border>
      <left/>
      <right/>
      <top/>
      <bottom/>
      <diagonal/>
    </border>
    <border>
      <left style="thin">
        <color rgb="FFC9D5E8"/>
      </left>
      <right/>
      <top style="thin">
        <color rgb="FFC9D5E8"/>
      </top>
      <bottom style="thin">
        <color rgb="FFC9D5E8"/>
      </bottom>
      <diagonal/>
    </border>
    <border>
      <left/>
      <right style="thin">
        <color rgb="FFC9D5E8"/>
      </right>
      <top style="thin">
        <color rgb="FFC9D5E8"/>
      </top>
      <bottom style="thin">
        <color rgb="FFC9D5E8"/>
      </bottom>
      <diagonal/>
    </border>
    <border>
      <left style="thin">
        <color rgb="FFC9D5E8"/>
      </left>
      <right/>
      <top style="thin">
        <color rgb="FFC9D5E8"/>
      </top>
      <bottom/>
      <diagonal/>
    </border>
    <border>
      <left/>
      <right style="thin">
        <color rgb="FFC9D5E8"/>
      </right>
      <top style="thin">
        <color rgb="FFC9D5E8"/>
      </top>
      <bottom/>
      <diagonal/>
    </border>
    <border>
      <left style="thin">
        <color rgb="FFC9D5E8"/>
      </left>
      <right/>
      <top/>
      <bottom/>
      <diagonal/>
    </border>
    <border>
      <left/>
      <right style="thin">
        <color rgb="FFC9D5E8"/>
      </right>
      <top/>
      <bottom/>
      <diagonal/>
    </border>
    <border>
      <left style="thin">
        <color rgb="FFC9D5E8"/>
      </left>
      <right/>
      <top/>
      <bottom style="thin">
        <color rgb="FFC9D5E8"/>
      </bottom>
      <diagonal/>
    </border>
    <border>
      <left/>
      <right style="thin">
        <color rgb="FFC9D5E8"/>
      </right>
      <top/>
      <bottom style="thin">
        <color rgb="FFC9D5E8"/>
      </bottom>
      <diagonal/>
    </border>
    <border>
      <left style="thin">
        <color rgb="FFC9D5E8"/>
      </left>
      <right/>
      <top/>
      <bottom/>
      <diagonal/>
    </border>
    <border>
      <left/>
      <right/>
      <top style="thin">
        <color rgb="FFC9D5E8"/>
      </top>
      <bottom/>
      <diagonal/>
    </border>
    <border>
      <left/>
      <right/>
      <top/>
      <bottom style="thin">
        <color rgb="FFC9D5E8"/>
      </bottom>
      <diagonal/>
    </border>
    <border>
      <left style="thin">
        <color rgb="FFF2C48D"/>
      </left>
      <right/>
      <top style="thin">
        <color rgb="FFF2C48D"/>
      </top>
      <bottom/>
      <diagonal/>
    </border>
    <border>
      <left/>
      <right/>
      <top style="thin">
        <color rgb="FFF2C48D"/>
      </top>
      <bottom/>
      <diagonal/>
    </border>
    <border>
      <left/>
      <right style="thin">
        <color rgb="FFF2C48D"/>
      </right>
      <top style="thin">
        <color rgb="FFF2C48D"/>
      </top>
      <bottom/>
      <diagonal/>
    </border>
    <border>
      <left style="thin">
        <color rgb="FFF2C48D"/>
      </left>
      <right/>
      <top/>
      <bottom/>
      <diagonal/>
    </border>
    <border>
      <left/>
      <right style="thin">
        <color rgb="FFF2C48D"/>
      </right>
      <top/>
      <bottom/>
      <diagonal/>
    </border>
    <border>
      <left style="thin">
        <color rgb="FFF2C48D"/>
      </left>
      <right/>
      <top/>
      <bottom style="thin">
        <color rgb="FFF2C48D"/>
      </bottom>
      <diagonal/>
    </border>
    <border>
      <left/>
      <right/>
      <top/>
      <bottom style="thin">
        <color rgb="FFF2C48D"/>
      </bottom>
      <diagonal/>
    </border>
    <border>
      <left/>
      <right style="thin">
        <color rgb="FFF2C48D"/>
      </right>
      <top/>
      <bottom style="thin">
        <color rgb="FFF2C48D"/>
      </bottom>
      <diagonal/>
    </border>
    <border>
      <left style="thin">
        <color rgb="FFC9D5E8"/>
      </left>
      <right style="thin">
        <color rgb="FFC9D5E8"/>
      </right>
      <top style="thin">
        <color rgb="FFC9D5E8"/>
      </top>
      <bottom style="thin">
        <color rgb="FFC9D5E8"/>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117">
    <xf numFmtId="0" fontId="0" fillId="0" borderId="0" xfId="0"/>
    <xf numFmtId="0" fontId="12" fillId="7" borderId="20" xfId="0" applyFont="1" applyFill="1" applyBorder="1" applyAlignment="1">
      <alignment wrapText="1"/>
    </xf>
    <xf numFmtId="0" fontId="8" fillId="5" borderId="20" xfId="0" applyFont="1" applyFill="1" applyBorder="1" applyAlignment="1">
      <alignment vertical="center" wrapText="1"/>
    </xf>
    <xf numFmtId="0" fontId="11" fillId="5" borderId="20" xfId="0" applyFont="1" applyFill="1" applyBorder="1" applyAlignment="1">
      <alignment vertical="center" wrapText="1"/>
    </xf>
    <xf numFmtId="0" fontId="11" fillId="7" borderId="20" xfId="0" applyFont="1" applyFill="1" applyBorder="1" applyAlignment="1">
      <alignment vertical="center" wrapText="1"/>
    </xf>
    <xf numFmtId="0" fontId="8" fillId="9" borderId="20" xfId="0" applyFont="1" applyFill="1" applyBorder="1" applyAlignment="1">
      <alignment vertical="center" wrapText="1"/>
    </xf>
    <xf numFmtId="0" fontId="8" fillId="4" borderId="20" xfId="0" applyFont="1" applyFill="1" applyBorder="1" applyAlignment="1">
      <alignment vertical="center" wrapText="1"/>
    </xf>
    <xf numFmtId="0" fontId="6" fillId="3" borderId="20" xfId="0" applyFont="1" applyFill="1" applyBorder="1" applyAlignment="1">
      <alignment horizontal="center" vertical="center"/>
    </xf>
    <xf numFmtId="0" fontId="15" fillId="3" borderId="20" xfId="0" applyFont="1" applyFill="1" applyBorder="1" applyAlignment="1">
      <alignment horizontal="left" vertical="center" wrapText="1"/>
    </xf>
    <xf numFmtId="0" fontId="24" fillId="3" borderId="0" xfId="0" applyFont="1" applyFill="1" applyAlignment="1">
      <alignment horizontal="center" vertical="center" wrapText="1"/>
    </xf>
    <xf numFmtId="0" fontId="25" fillId="0" borderId="23" xfId="0" applyFont="1" applyBorder="1"/>
    <xf numFmtId="0" fontId="25" fillId="0" borderId="25" xfId="0" applyFont="1" applyBorder="1"/>
    <xf numFmtId="0" fontId="25" fillId="0" borderId="28" xfId="0" applyFont="1" applyBorder="1"/>
    <xf numFmtId="0" fontId="25" fillId="0" borderId="22" xfId="0" applyFont="1" applyBorder="1" applyAlignment="1">
      <alignment vertical="top" wrapText="1"/>
    </xf>
    <xf numFmtId="0" fontId="25" fillId="0" borderId="0" xfId="0" applyFont="1" applyAlignment="1">
      <alignment vertical="top" wrapText="1"/>
    </xf>
    <xf numFmtId="0" fontId="25" fillId="0" borderId="27" xfId="0" applyFont="1" applyBorder="1" applyAlignment="1">
      <alignment vertical="top" wrapText="1"/>
    </xf>
    <xf numFmtId="0" fontId="26" fillId="7" borderId="21" xfId="0" applyFont="1" applyFill="1" applyBorder="1" applyAlignment="1">
      <alignment vertical="top" wrapText="1"/>
    </xf>
    <xf numFmtId="0" fontId="26" fillId="7" borderId="24" xfId="0" applyFont="1" applyFill="1" applyBorder="1" applyAlignment="1">
      <alignment vertical="top" wrapText="1"/>
    </xf>
    <xf numFmtId="0" fontId="26" fillId="7" borderId="26" xfId="0" applyFont="1" applyFill="1" applyBorder="1" applyAlignment="1">
      <alignment vertical="top" wrapText="1"/>
    </xf>
    <xf numFmtId="0" fontId="27" fillId="0" borderId="22" xfId="0" applyFont="1" applyBorder="1" applyAlignment="1">
      <alignment vertical="top" wrapText="1"/>
    </xf>
    <xf numFmtId="0" fontId="27" fillId="0" borderId="0" xfId="0" applyFont="1" applyAlignment="1">
      <alignment vertical="top" wrapText="1"/>
    </xf>
    <xf numFmtId="0" fontId="27" fillId="0" borderId="27" xfId="0" applyFont="1" applyBorder="1" applyAlignment="1">
      <alignment vertical="top" wrapText="1"/>
    </xf>
    <xf numFmtId="0" fontId="25" fillId="0" borderId="23" xfId="0" applyFont="1" applyBorder="1" applyAlignment="1">
      <alignment horizontal="center" vertical="center" wrapText="1"/>
    </xf>
    <xf numFmtId="0" fontId="25" fillId="0" borderId="25" xfId="0" applyFont="1" applyBorder="1" applyAlignment="1">
      <alignment horizontal="center" vertical="center" wrapText="1"/>
    </xf>
    <xf numFmtId="0" fontId="25" fillId="0" borderId="28" xfId="0" applyFont="1" applyBorder="1" applyAlignment="1">
      <alignment horizontal="center" vertical="center" wrapText="1"/>
    </xf>
    <xf numFmtId="0" fontId="26" fillId="4" borderId="29" xfId="0" applyFont="1" applyFill="1" applyBorder="1" applyAlignment="1">
      <alignment vertical="top" wrapText="1"/>
    </xf>
    <xf numFmtId="0" fontId="26" fillId="4" borderId="30" xfId="0" applyFont="1" applyFill="1" applyBorder="1" applyAlignment="1">
      <alignment vertical="top" wrapText="1"/>
    </xf>
    <xf numFmtId="0" fontId="26" fillId="4" borderId="31" xfId="0" applyFont="1" applyFill="1" applyBorder="1" applyAlignment="1">
      <alignment vertical="top" wrapText="1"/>
    </xf>
    <xf numFmtId="0" fontId="26" fillId="7" borderId="21" xfId="0" applyFont="1" applyFill="1" applyBorder="1"/>
    <xf numFmtId="0" fontId="26" fillId="7" borderId="24" xfId="0" applyFont="1" applyFill="1" applyBorder="1"/>
    <xf numFmtId="0" fontId="26" fillId="7" borderId="26" xfId="0" applyFont="1" applyFill="1" applyBorder="1"/>
    <xf numFmtId="165" fontId="16" fillId="8" borderId="20" xfId="0" applyNumberFormat="1" applyFont="1" applyFill="1" applyBorder="1" applyAlignment="1" applyProtection="1">
      <alignment horizontal="right" vertical="center" wrapText="1"/>
      <protection locked="0"/>
    </xf>
    <xf numFmtId="166" fontId="16" fillId="8" borderId="20" xfId="0" applyNumberFormat="1" applyFont="1" applyFill="1" applyBorder="1" applyAlignment="1" applyProtection="1">
      <alignment horizontal="right" vertical="center" wrapText="1"/>
      <protection locked="0"/>
    </xf>
    <xf numFmtId="167" fontId="16" fillId="8" borderId="20" xfId="0" applyNumberFormat="1" applyFont="1" applyFill="1" applyBorder="1" applyAlignment="1" applyProtection="1">
      <alignment horizontal="right" vertical="center" wrapText="1"/>
      <protection locked="0"/>
    </xf>
    <xf numFmtId="165" fontId="17" fillId="9" borderId="20" xfId="0" applyNumberFormat="1" applyFont="1" applyFill="1" applyBorder="1" applyAlignment="1" applyProtection="1">
      <alignment horizontal="right" vertical="center" wrapText="1"/>
      <protection hidden="1"/>
    </xf>
    <xf numFmtId="0" fontId="18" fillId="9" borderId="20" xfId="0" applyFont="1" applyFill="1" applyBorder="1" applyAlignment="1" applyProtection="1">
      <alignment horizontal="left" vertical="center" wrapText="1"/>
      <protection hidden="1"/>
    </xf>
    <xf numFmtId="0" fontId="20" fillId="8" borderId="20" xfId="0" applyFont="1" applyFill="1" applyBorder="1" applyAlignment="1" applyProtection="1">
      <alignment horizontal="center" vertical="center" wrapText="1"/>
      <protection locked="0"/>
    </xf>
    <xf numFmtId="0" fontId="12" fillId="7" borderId="20" xfId="0" applyFont="1" applyFill="1" applyBorder="1" applyAlignment="1" applyProtection="1">
      <alignment horizontal="center" vertical="center"/>
      <protection hidden="1"/>
    </xf>
    <xf numFmtId="9" fontId="12" fillId="7" borderId="20" xfId="0" applyNumberFormat="1" applyFont="1" applyFill="1" applyBorder="1" applyAlignment="1" applyProtection="1">
      <alignment horizontal="center" vertical="center"/>
      <protection hidden="1"/>
    </xf>
    <xf numFmtId="0" fontId="4" fillId="2" borderId="0" xfId="0" applyFont="1" applyFill="1" applyAlignment="1">
      <alignment horizontal="left" vertical="center"/>
    </xf>
    <xf numFmtId="0" fontId="5" fillId="2" borderId="0" xfId="0" applyFont="1" applyFill="1" applyAlignment="1">
      <alignment horizontal="left" vertical="center"/>
    </xf>
    <xf numFmtId="0" fontId="6" fillId="3" borderId="0" xfId="0" applyFont="1" applyFill="1" applyAlignment="1">
      <alignment horizontal="left" vertical="center"/>
    </xf>
    <xf numFmtId="0" fontId="7" fillId="3" borderId="0" xfId="0" applyFont="1" applyFill="1" applyAlignment="1">
      <alignment horizontal="left" vertical="center"/>
    </xf>
    <xf numFmtId="0" fontId="9" fillId="5" borderId="3" xfId="0" applyFont="1" applyFill="1" applyBorder="1" applyAlignment="1">
      <alignment horizontal="left" vertical="top" wrapText="1"/>
    </xf>
    <xf numFmtId="0" fontId="9" fillId="5" borderId="10" xfId="0" applyFont="1" applyFill="1" applyBorder="1" applyAlignment="1">
      <alignment horizontal="left" vertical="top" wrapText="1"/>
    </xf>
    <xf numFmtId="0" fontId="9" fillId="5" borderId="4" xfId="0" applyFont="1" applyFill="1" applyBorder="1" applyAlignment="1">
      <alignment horizontal="left" vertical="top" wrapText="1"/>
    </xf>
    <xf numFmtId="0" fontId="9" fillId="5" borderId="7" xfId="0" applyFont="1" applyFill="1" applyBorder="1" applyAlignment="1">
      <alignment horizontal="left" vertical="top" wrapText="1"/>
    </xf>
    <xf numFmtId="0" fontId="9" fillId="5" borderId="11" xfId="0" applyFont="1" applyFill="1" applyBorder="1" applyAlignment="1">
      <alignment horizontal="left" vertical="top" wrapText="1"/>
    </xf>
    <xf numFmtId="0" fontId="9" fillId="5" borderId="8" xfId="0" applyFont="1" applyFill="1" applyBorder="1" applyAlignment="1">
      <alignment horizontal="left" vertical="top" wrapText="1"/>
    </xf>
    <xf numFmtId="0" fontId="8" fillId="4" borderId="1" xfId="0" applyFont="1" applyFill="1" applyBorder="1" applyAlignment="1">
      <alignment horizontal="left" vertical="center"/>
    </xf>
    <xf numFmtId="0" fontId="8" fillId="4" borderId="2" xfId="0" applyFont="1" applyFill="1" applyBorder="1" applyAlignment="1">
      <alignment horizontal="left" vertical="center"/>
    </xf>
    <xf numFmtId="0" fontId="9" fillId="5" borderId="5" xfId="0" applyFont="1" applyFill="1" applyBorder="1" applyAlignment="1">
      <alignment horizontal="left" vertical="top" wrapText="1"/>
    </xf>
    <xf numFmtId="0" fontId="9" fillId="5" borderId="6" xfId="0" applyFont="1" applyFill="1" applyBorder="1" applyAlignment="1">
      <alignment horizontal="left" vertical="top" wrapText="1"/>
    </xf>
    <xf numFmtId="0" fontId="10" fillId="6" borderId="12" xfId="0" applyFont="1" applyFill="1" applyBorder="1" applyAlignment="1">
      <alignment horizontal="left" vertical="top" wrapText="1"/>
    </xf>
    <xf numFmtId="0" fontId="10" fillId="6" borderId="13" xfId="0" applyFont="1" applyFill="1" applyBorder="1" applyAlignment="1">
      <alignment horizontal="left" vertical="top" wrapText="1"/>
    </xf>
    <xf numFmtId="0" fontId="10" fillId="6" borderId="14" xfId="0" applyFont="1" applyFill="1" applyBorder="1" applyAlignment="1">
      <alignment horizontal="left" vertical="top" wrapText="1"/>
    </xf>
    <xf numFmtId="0" fontId="10" fillId="6" borderId="15" xfId="0" applyFont="1" applyFill="1" applyBorder="1" applyAlignment="1">
      <alignment horizontal="left" vertical="top" wrapText="1"/>
    </xf>
    <xf numFmtId="0" fontId="10" fillId="6" borderId="0" xfId="0" applyFont="1" applyFill="1" applyAlignment="1">
      <alignment horizontal="left" vertical="top" wrapText="1"/>
    </xf>
    <xf numFmtId="0" fontId="10" fillId="6" borderId="16" xfId="0" applyFont="1" applyFill="1" applyBorder="1" applyAlignment="1">
      <alignment horizontal="left" vertical="top" wrapText="1"/>
    </xf>
    <xf numFmtId="0" fontId="10" fillId="6" borderId="17" xfId="0" applyFont="1" applyFill="1" applyBorder="1" applyAlignment="1">
      <alignment horizontal="left" vertical="top" wrapText="1"/>
    </xf>
    <xf numFmtId="0" fontId="10" fillId="6" borderId="18" xfId="0" applyFont="1" applyFill="1" applyBorder="1" applyAlignment="1">
      <alignment horizontal="left" vertical="top" wrapText="1"/>
    </xf>
    <xf numFmtId="0" fontId="10" fillId="6" borderId="19" xfId="0" applyFont="1" applyFill="1" applyBorder="1" applyAlignment="1">
      <alignment horizontal="left" vertical="top" wrapText="1"/>
    </xf>
    <xf numFmtId="0" fontId="9" fillId="5" borderId="0" xfId="0" applyFont="1" applyFill="1" applyAlignment="1">
      <alignment horizontal="left" vertical="top" wrapText="1"/>
    </xf>
    <xf numFmtId="0" fontId="6" fillId="2" borderId="0" xfId="0" applyFont="1" applyFill="1" applyAlignment="1">
      <alignment horizontal="center" vertical="center"/>
    </xf>
    <xf numFmtId="0" fontId="3" fillId="2" borderId="0" xfId="0" applyFont="1" applyFill="1" applyAlignment="1">
      <alignment horizontal="left" vertical="center"/>
    </xf>
    <xf numFmtId="0" fontId="12" fillId="4" borderId="0" xfId="0" applyFont="1" applyFill="1" applyAlignment="1">
      <alignment horizontal="left" vertical="center" wrapText="1"/>
    </xf>
    <xf numFmtId="0" fontId="14" fillId="6" borderId="0" xfId="0" applyFont="1" applyFill="1" applyAlignment="1">
      <alignment horizontal="left" vertical="center"/>
    </xf>
    <xf numFmtId="0" fontId="15" fillId="3" borderId="0" xfId="0" applyFont="1" applyFill="1" applyAlignment="1">
      <alignment horizontal="left" vertical="center"/>
    </xf>
    <xf numFmtId="0" fontId="11" fillId="7" borderId="20" xfId="0" applyFont="1" applyFill="1" applyBorder="1" applyAlignment="1">
      <alignment vertical="center" wrapText="1"/>
    </xf>
    <xf numFmtId="0" fontId="19" fillId="6" borderId="12" xfId="0" applyFont="1" applyFill="1" applyBorder="1" applyAlignment="1">
      <alignment horizontal="left" vertical="top" wrapText="1"/>
    </xf>
    <xf numFmtId="0" fontId="19" fillId="6" borderId="13" xfId="0" applyFont="1" applyFill="1" applyBorder="1" applyAlignment="1">
      <alignment horizontal="left" vertical="top" wrapText="1"/>
    </xf>
    <xf numFmtId="0" fontId="19" fillId="6" borderId="14" xfId="0" applyFont="1" applyFill="1" applyBorder="1" applyAlignment="1">
      <alignment horizontal="left" vertical="top" wrapText="1"/>
    </xf>
    <xf numFmtId="0" fontId="19" fillId="6" borderId="15" xfId="0" applyFont="1" applyFill="1" applyBorder="1" applyAlignment="1">
      <alignment horizontal="left" vertical="top" wrapText="1"/>
    </xf>
    <xf numFmtId="0" fontId="19" fillId="6" borderId="0" xfId="0" applyFont="1" applyFill="1" applyAlignment="1">
      <alignment horizontal="left" vertical="top" wrapText="1"/>
    </xf>
    <xf numFmtId="0" fontId="19" fillId="6" borderId="16" xfId="0" applyFont="1" applyFill="1" applyBorder="1" applyAlignment="1">
      <alignment horizontal="left" vertical="top" wrapText="1"/>
    </xf>
    <xf numFmtId="0" fontId="19" fillId="6" borderId="17" xfId="0" applyFont="1" applyFill="1" applyBorder="1" applyAlignment="1">
      <alignment horizontal="left" vertical="top" wrapText="1"/>
    </xf>
    <xf numFmtId="0" fontId="19" fillId="6" borderId="18" xfId="0" applyFont="1" applyFill="1" applyBorder="1" applyAlignment="1">
      <alignment horizontal="left" vertical="top" wrapText="1"/>
    </xf>
    <xf numFmtId="0" fontId="19" fillId="6" borderId="19" xfId="0" applyFont="1" applyFill="1" applyBorder="1" applyAlignment="1">
      <alignment horizontal="left" vertical="top" wrapText="1"/>
    </xf>
    <xf numFmtId="0" fontId="1" fillId="2" borderId="0" xfId="0" applyFont="1" applyFill="1" applyAlignment="1">
      <alignment horizontal="left" vertical="center"/>
    </xf>
    <xf numFmtId="0" fontId="22" fillId="2" borderId="0" xfId="0" applyFont="1" applyFill="1" applyAlignment="1">
      <alignment vertical="center"/>
    </xf>
    <xf numFmtId="0" fontId="23" fillId="4" borderId="0" xfId="0" applyFont="1" applyFill="1" applyAlignment="1">
      <alignment vertical="center" wrapText="1"/>
    </xf>
    <xf numFmtId="0" fontId="2" fillId="3" borderId="0" xfId="0" applyFont="1" applyFill="1" applyAlignment="1">
      <alignment horizontal="left" vertical="center"/>
    </xf>
    <xf numFmtId="0" fontId="25" fillId="0" borderId="21" xfId="0" applyFont="1" applyBorder="1" applyAlignment="1">
      <alignment vertical="top" wrapText="1"/>
    </xf>
    <xf numFmtId="0" fontId="25" fillId="0" borderId="22" xfId="0" applyFont="1" applyBorder="1" applyAlignment="1">
      <alignment vertical="top" wrapText="1"/>
    </xf>
    <xf numFmtId="0" fontId="25" fillId="0" borderId="23" xfId="0" applyFont="1" applyBorder="1" applyAlignment="1">
      <alignment vertical="top" wrapText="1"/>
    </xf>
    <xf numFmtId="0" fontId="25" fillId="0" borderId="24" xfId="0" applyFont="1" applyBorder="1" applyAlignment="1">
      <alignment vertical="top" wrapText="1"/>
    </xf>
    <xf numFmtId="0" fontId="25" fillId="0" borderId="0" xfId="0" applyFont="1" applyAlignment="1">
      <alignment vertical="top" wrapText="1"/>
    </xf>
    <xf numFmtId="0" fontId="25" fillId="0" borderId="25" xfId="0" applyFont="1" applyBorder="1" applyAlignment="1">
      <alignment vertical="top" wrapText="1"/>
    </xf>
    <xf numFmtId="0" fontId="25" fillId="0" borderId="26" xfId="0" applyFont="1" applyBorder="1" applyAlignment="1">
      <alignment vertical="top" wrapText="1"/>
    </xf>
    <xf numFmtId="0" fontId="25" fillId="0" borderId="27" xfId="0" applyFont="1" applyBorder="1" applyAlignment="1">
      <alignment vertical="top" wrapText="1"/>
    </xf>
    <xf numFmtId="0" fontId="25" fillId="0" borderId="28" xfId="0" applyFont="1" applyBorder="1" applyAlignment="1">
      <alignment vertical="top" wrapText="1"/>
    </xf>
    <xf numFmtId="0" fontId="30" fillId="2" borderId="0" xfId="0" applyFont="1" applyFill="1" applyAlignment="1">
      <alignment horizontal="center" vertical="center"/>
    </xf>
    <xf numFmtId="0" fontId="28" fillId="6" borderId="32" xfId="0" applyFont="1" applyFill="1" applyBorder="1" applyAlignment="1">
      <alignment vertical="top" wrapText="1"/>
    </xf>
    <xf numFmtId="0" fontId="28" fillId="6" borderId="33" xfId="0" applyFont="1" applyFill="1" applyBorder="1" applyAlignment="1">
      <alignment vertical="top" wrapText="1"/>
    </xf>
    <xf numFmtId="0" fontId="28" fillId="6" borderId="34" xfId="0" applyFont="1" applyFill="1" applyBorder="1" applyAlignment="1">
      <alignment vertical="top" wrapText="1"/>
    </xf>
    <xf numFmtId="0" fontId="28" fillId="6" borderId="35" xfId="0" applyFont="1" applyFill="1" applyBorder="1" applyAlignment="1">
      <alignment vertical="top" wrapText="1"/>
    </xf>
    <xf numFmtId="0" fontId="28" fillId="6" borderId="0" xfId="0" applyFont="1" applyFill="1" applyAlignment="1">
      <alignment vertical="top" wrapText="1"/>
    </xf>
    <xf numFmtId="0" fontId="28" fillId="6" borderId="36" xfId="0" applyFont="1" applyFill="1" applyBorder="1" applyAlignment="1">
      <alignment vertical="top" wrapText="1"/>
    </xf>
    <xf numFmtId="0" fontId="28" fillId="6" borderId="37" xfId="0" applyFont="1" applyFill="1" applyBorder="1" applyAlignment="1">
      <alignment vertical="top" wrapText="1"/>
    </xf>
    <xf numFmtId="0" fontId="28" fillId="6" borderId="38" xfId="0" applyFont="1" applyFill="1" applyBorder="1" applyAlignment="1">
      <alignment vertical="top" wrapText="1"/>
    </xf>
    <xf numFmtId="0" fontId="28" fillId="6" borderId="39" xfId="0" applyFont="1" applyFill="1" applyBorder="1" applyAlignment="1">
      <alignment vertical="top" wrapText="1"/>
    </xf>
    <xf numFmtId="0" fontId="29" fillId="4" borderId="21" xfId="0" applyFont="1" applyFill="1" applyBorder="1" applyAlignment="1">
      <alignment vertical="top" wrapText="1"/>
    </xf>
    <xf numFmtId="0" fontId="29" fillId="4" borderId="22" xfId="0" applyFont="1" applyFill="1" applyBorder="1" applyAlignment="1">
      <alignment vertical="top" wrapText="1"/>
    </xf>
    <xf numFmtId="0" fontId="29" fillId="4" borderId="23" xfId="0" applyFont="1" applyFill="1" applyBorder="1" applyAlignment="1">
      <alignment vertical="top" wrapText="1"/>
    </xf>
    <xf numFmtId="0" fontId="29" fillId="4" borderId="24" xfId="0" applyFont="1" applyFill="1" applyBorder="1" applyAlignment="1">
      <alignment vertical="top" wrapText="1"/>
    </xf>
    <xf numFmtId="0" fontId="29" fillId="4" borderId="0" xfId="0" applyFont="1" applyFill="1" applyAlignment="1">
      <alignment vertical="top" wrapText="1"/>
    </xf>
    <xf numFmtId="0" fontId="29" fillId="4" borderId="25" xfId="0" applyFont="1" applyFill="1" applyBorder="1" applyAlignment="1">
      <alignment vertical="top" wrapText="1"/>
    </xf>
    <xf numFmtId="0" fontId="29" fillId="4" borderId="26" xfId="0" applyFont="1" applyFill="1" applyBorder="1" applyAlignment="1">
      <alignment vertical="top" wrapText="1"/>
    </xf>
    <xf numFmtId="0" fontId="29" fillId="4" borderId="27" xfId="0" applyFont="1" applyFill="1" applyBorder="1" applyAlignment="1">
      <alignment vertical="top" wrapText="1"/>
    </xf>
    <xf numFmtId="0" fontId="29" fillId="4" borderId="28" xfId="0" applyFont="1" applyFill="1" applyBorder="1" applyAlignment="1">
      <alignment vertical="top" wrapText="1"/>
    </xf>
    <xf numFmtId="0" fontId="13" fillId="7" borderId="9" xfId="0" applyFont="1" applyFill="1" applyBorder="1" applyAlignment="1">
      <alignment horizontal="left" wrapText="1"/>
    </xf>
    <xf numFmtId="0" fontId="13" fillId="7" borderId="40" xfId="0" applyFont="1" applyFill="1" applyBorder="1" applyAlignment="1">
      <alignment horizontal="left" wrapText="1"/>
    </xf>
    <xf numFmtId="0" fontId="12" fillId="5" borderId="20" xfId="0" applyFont="1" applyFill="1" applyBorder="1" applyAlignment="1">
      <alignment horizontal="left" vertical="center" wrapText="1"/>
    </xf>
    <xf numFmtId="0" fontId="11" fillId="7" borderId="20" xfId="0" applyFont="1" applyFill="1" applyBorder="1" applyAlignment="1">
      <alignment horizontal="left" vertical="center" wrapText="1"/>
    </xf>
    <xf numFmtId="0" fontId="21" fillId="8" borderId="20" xfId="0" applyFont="1" applyFill="1" applyBorder="1" applyAlignment="1" applyProtection="1">
      <alignment horizontal="left" vertical="center" wrapText="1"/>
      <protection locked="0"/>
    </xf>
    <xf numFmtId="0" fontId="11" fillId="5" borderId="20" xfId="0" applyFont="1" applyFill="1" applyBorder="1" applyAlignment="1">
      <alignment horizontal="left" vertical="center" wrapText="1"/>
    </xf>
    <xf numFmtId="0" fontId="0" fillId="0" borderId="0" xfId="0" applyAlignment="1">
      <alignment vertical="center"/>
    </xf>
  </cellXfs>
  <cellStyles count="1">
    <cellStyle name="Normal" xfId="0" builtinId="0"/>
  </cellStyles>
  <dxfs count="9">
    <dxf>
      <font>
        <b/>
        <color rgb="FF0000FF"/>
      </font>
      <fill>
        <patternFill patternType="solid">
          <bgColor rgb="FFFFF7D6"/>
        </patternFill>
      </fill>
    </dxf>
    <dxf>
      <font>
        <i/>
        <color rgb="FF42526B"/>
      </font>
      <fill>
        <patternFill patternType="solid">
          <bgColor rgb="FFF4F7FB"/>
        </patternFill>
      </fill>
    </dxf>
    <dxf>
      <font>
        <b/>
        <color rgb="FFB42318"/>
      </font>
      <fill>
        <patternFill patternType="solid">
          <bgColor rgb="FFFFF0EC"/>
        </patternFill>
      </fill>
    </dxf>
    <dxf>
      <font>
        <b/>
        <color rgb="FF0B6B4F"/>
      </font>
      <fill>
        <patternFill patternType="solid">
          <bgColor rgb="FFE9F8F2"/>
        </patternFill>
      </fill>
    </dxf>
    <dxf>
      <font>
        <b/>
        <color rgb="FF0B6B4F"/>
      </font>
      <fill>
        <patternFill patternType="solid">
          <bgColor rgb="FFE9F8F2"/>
        </patternFill>
      </fill>
    </dxf>
    <dxf>
      <font>
        <b/>
        <color rgb="FFA34A00"/>
      </font>
      <fill>
        <patternFill patternType="solid">
          <bgColor rgb="FFFFF5E6"/>
        </patternFill>
      </fill>
    </dxf>
    <dxf>
      <font>
        <b/>
        <color rgb="FFB42318"/>
      </font>
      <fill>
        <patternFill patternType="solid">
          <bgColor rgb="FFFFF0EC"/>
        </patternFill>
      </fill>
    </dxf>
    <dxf>
      <font>
        <b/>
        <color rgb="FFB42318"/>
      </font>
      <fill>
        <patternFill patternType="solid">
          <bgColor rgb="FFFFF0EC"/>
        </patternFill>
      </fill>
    </dxf>
    <dxf>
      <font>
        <b/>
        <color rgb="FF0B6B4F"/>
      </font>
      <fill>
        <patternFill patternType="solid">
          <bgColor rgb="FFE9F8F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Loanyzer">
      <a:dk1>
        <a:srgbClr val="0B1736"/>
      </a:dk1>
      <a:lt1>
        <a:srgbClr val="FFFFFF"/>
      </a:lt1>
      <a:dk2>
        <a:srgbClr val="1F497D"/>
      </a:dk2>
      <a:lt2>
        <a:srgbClr val="F4F7FB"/>
      </a:lt2>
      <a:accent1>
        <a:srgbClr val="2457D6"/>
      </a:accent1>
      <a:accent2>
        <a:srgbClr val="0B1736"/>
      </a:accent2>
      <a:accent3>
        <a:srgbClr val="0E9F6E"/>
      </a:accent3>
      <a:accent4>
        <a:srgbClr val="F59E0B"/>
      </a:accent4>
      <a:accent5>
        <a:srgbClr val="5B6B88"/>
      </a:accent5>
      <a:accent6>
        <a:srgbClr val="DCE7FF"/>
      </a:accent6>
      <a:hlink>
        <a:srgbClr val="2457D6"/>
      </a:hlink>
      <a:folHlink>
        <a:srgbClr val="6D4AFF"/>
      </a:folHlink>
    </a:clrScheme>
    <a:fontScheme name="Office">
      <a:majorFont>
        <a:latin typeface="Calibri Light"/>
        <a:ea typeface="Calibri Light"/>
        <a:cs typeface="Calibri Light"/>
      </a:majorFont>
      <a:minorFont>
        <a:latin typeface="Calibri"/>
        <a:ea typeface="Calibri"/>
        <a:cs typeface="Calibri"/>
      </a:minorFont>
    </a:fontScheme>
    <a:fmtScheme name="Loanyze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4"/>
  <sheetViews>
    <sheetView showGridLines="0" tabSelected="1" topLeftCell="A18" workbookViewId="0">
      <selection activeCell="B40" sqref="B40:D40"/>
    </sheetView>
  </sheetViews>
  <sheetFormatPr baseColWidth="10" defaultColWidth="8.83203125" defaultRowHeight="15" x14ac:dyDescent="0.2"/>
  <cols>
    <col min="1" max="4" width="22.5" customWidth="1"/>
  </cols>
  <sheetData>
    <row r="1" spans="1:4" ht="36" customHeight="1" x14ac:dyDescent="0.2">
      <c r="A1" s="64" t="s">
        <v>0</v>
      </c>
      <c r="B1" s="64"/>
      <c r="C1" s="64"/>
      <c r="D1" s="64"/>
    </row>
    <row r="2" spans="1:4" ht="27" customHeight="1" x14ac:dyDescent="0.2">
      <c r="A2" s="39" t="s">
        <v>1</v>
      </c>
      <c r="B2" s="39"/>
      <c r="C2" s="39"/>
      <c r="D2" s="39"/>
    </row>
    <row r="3" spans="1:4" ht="18" customHeight="1" x14ac:dyDescent="0.2">
      <c r="A3" s="40" t="s">
        <v>2</v>
      </c>
      <c r="B3" s="40"/>
      <c r="C3" s="40"/>
      <c r="D3" s="40"/>
    </row>
    <row r="4" spans="1:4" ht="16.5" customHeight="1" x14ac:dyDescent="0.2">
      <c r="A4" s="41" t="s">
        <v>3</v>
      </c>
      <c r="B4" s="41"/>
      <c r="C4" s="41"/>
      <c r="D4" s="41"/>
    </row>
    <row r="6" spans="1:4" ht="18.75" customHeight="1" x14ac:dyDescent="0.2">
      <c r="A6" s="42" t="s">
        <v>4</v>
      </c>
      <c r="B6" s="42"/>
      <c r="C6" s="42"/>
      <c r="D6" s="42"/>
    </row>
    <row r="7" spans="1:4" ht="21" customHeight="1" x14ac:dyDescent="0.2">
      <c r="A7" s="43" t="s">
        <v>5</v>
      </c>
      <c r="B7" s="44"/>
      <c r="C7" s="44"/>
      <c r="D7" s="45"/>
    </row>
    <row r="8" spans="1:4" ht="31.5" customHeight="1" x14ac:dyDescent="0.2">
      <c r="A8" s="46"/>
      <c r="B8" s="47"/>
      <c r="C8" s="47"/>
      <c r="D8" s="48"/>
    </row>
    <row r="10" spans="1:4" ht="18.75" customHeight="1" x14ac:dyDescent="0.2">
      <c r="A10" s="49" t="s">
        <v>6</v>
      </c>
      <c r="B10" s="50"/>
      <c r="C10" s="49" t="s">
        <v>7</v>
      </c>
      <c r="D10" s="50"/>
    </row>
    <row r="11" spans="1:4" ht="25.5" customHeight="1" x14ac:dyDescent="0.2">
      <c r="A11" s="43" t="s">
        <v>8</v>
      </c>
      <c r="B11" s="45"/>
      <c r="C11" s="43" t="s">
        <v>9</v>
      </c>
      <c r="D11" s="45"/>
    </row>
    <row r="12" spans="1:4" ht="25.5" customHeight="1" x14ac:dyDescent="0.2">
      <c r="A12" s="51"/>
      <c r="B12" s="52"/>
      <c r="C12" s="51"/>
      <c r="D12" s="52"/>
    </row>
    <row r="13" spans="1:4" ht="25.5" customHeight="1" x14ac:dyDescent="0.2">
      <c r="A13" s="46"/>
      <c r="B13" s="48"/>
      <c r="C13" s="46"/>
      <c r="D13" s="48"/>
    </row>
    <row r="15" spans="1:4" ht="18.75" customHeight="1" x14ac:dyDescent="0.2">
      <c r="A15" s="49" t="s">
        <v>10</v>
      </c>
      <c r="B15" s="50"/>
      <c r="C15" s="49" t="s">
        <v>11</v>
      </c>
      <c r="D15" s="50"/>
    </row>
    <row r="16" spans="1:4" ht="25.5" customHeight="1" x14ac:dyDescent="0.2">
      <c r="A16" s="43" t="s">
        <v>12</v>
      </c>
      <c r="B16" s="45"/>
      <c r="C16" s="43" t="s">
        <v>13</v>
      </c>
      <c r="D16" s="45"/>
    </row>
    <row r="17" spans="1:4" ht="25.5" customHeight="1" x14ac:dyDescent="0.2">
      <c r="A17" s="51"/>
      <c r="B17" s="52"/>
      <c r="C17" s="51"/>
      <c r="D17" s="52"/>
    </row>
    <row r="18" spans="1:4" ht="25.5" customHeight="1" x14ac:dyDescent="0.2">
      <c r="A18" s="46"/>
      <c r="B18" s="48"/>
      <c r="C18" s="46"/>
      <c r="D18" s="48"/>
    </row>
    <row r="20" spans="1:4" ht="18.75" customHeight="1" x14ac:dyDescent="0.2">
      <c r="A20" s="42" t="s">
        <v>14</v>
      </c>
      <c r="B20" s="42"/>
      <c r="C20" s="42"/>
      <c r="D20" s="42"/>
    </row>
    <row r="21" spans="1:4" ht="22.5" customHeight="1" x14ac:dyDescent="0.2">
      <c r="A21" s="43" t="s">
        <v>15</v>
      </c>
      <c r="B21" s="44"/>
      <c r="C21" s="44"/>
      <c r="D21" s="45"/>
    </row>
    <row r="22" spans="1:4" ht="22.5" customHeight="1" x14ac:dyDescent="0.2">
      <c r="A22" s="46"/>
      <c r="B22" s="47"/>
      <c r="C22" s="47"/>
      <c r="D22" s="48"/>
    </row>
    <row r="24" spans="1:4" ht="18.75" customHeight="1" x14ac:dyDescent="0.2">
      <c r="A24" s="42" t="s">
        <v>16</v>
      </c>
      <c r="B24" s="42"/>
      <c r="C24" s="42"/>
      <c r="D24" s="42"/>
    </row>
    <row r="25" spans="1:4" ht="25.5" customHeight="1" x14ac:dyDescent="0.2">
      <c r="A25" s="53" t="s">
        <v>17</v>
      </c>
      <c r="B25" s="54"/>
      <c r="C25" s="54"/>
      <c r="D25" s="55"/>
    </row>
    <row r="26" spans="1:4" ht="25.5" customHeight="1" x14ac:dyDescent="0.2">
      <c r="A26" s="56"/>
      <c r="B26" s="57"/>
      <c r="C26" s="57"/>
      <c r="D26" s="58"/>
    </row>
    <row r="27" spans="1:4" ht="25.5" customHeight="1" x14ac:dyDescent="0.2">
      <c r="A27" s="56"/>
      <c r="B27" s="57"/>
      <c r="C27" s="57"/>
      <c r="D27" s="58"/>
    </row>
    <row r="28" spans="1:4" ht="25.5" customHeight="1" x14ac:dyDescent="0.2">
      <c r="A28" s="56"/>
      <c r="B28" s="57"/>
      <c r="C28" s="57"/>
      <c r="D28" s="58"/>
    </row>
    <row r="29" spans="1:4" ht="25.5" customHeight="1" x14ac:dyDescent="0.2">
      <c r="A29" s="59"/>
      <c r="B29" s="60"/>
      <c r="C29" s="60"/>
      <c r="D29" s="61"/>
    </row>
    <row r="31" spans="1:4" ht="18.75" customHeight="1" x14ac:dyDescent="0.2">
      <c r="A31" s="42" t="s">
        <v>18</v>
      </c>
      <c r="B31" s="42"/>
      <c r="C31" s="42"/>
      <c r="D31" s="42"/>
    </row>
    <row r="32" spans="1:4" ht="24" customHeight="1" x14ac:dyDescent="0.2">
      <c r="A32" s="43" t="s">
        <v>19</v>
      </c>
      <c r="B32" s="44"/>
      <c r="C32" s="44"/>
      <c r="D32" s="45"/>
    </row>
    <row r="33" spans="1:4" ht="24" customHeight="1" x14ac:dyDescent="0.2">
      <c r="A33" s="46"/>
      <c r="B33" s="47"/>
      <c r="C33" s="47"/>
      <c r="D33" s="48"/>
    </row>
    <row r="35" spans="1:4" ht="18.75" customHeight="1" x14ac:dyDescent="0.2">
      <c r="A35" s="42" t="s">
        <v>20</v>
      </c>
      <c r="B35" s="42"/>
      <c r="C35" s="42"/>
      <c r="D35" s="42"/>
    </row>
    <row r="36" spans="1:4" ht="24" customHeight="1" x14ac:dyDescent="0.2">
      <c r="A36" s="43" t="s">
        <v>21</v>
      </c>
      <c r="B36" s="44"/>
      <c r="C36" s="44"/>
      <c r="D36" s="45"/>
    </row>
    <row r="37" spans="1:4" ht="24" customHeight="1" x14ac:dyDescent="0.2">
      <c r="A37" s="51"/>
      <c r="B37" s="62"/>
      <c r="C37" s="62"/>
      <c r="D37" s="52"/>
    </row>
    <row r="38" spans="1:4" ht="24" customHeight="1" x14ac:dyDescent="0.2">
      <c r="A38" s="46"/>
      <c r="B38" s="47"/>
      <c r="C38" s="47"/>
      <c r="D38" s="48"/>
    </row>
    <row r="40" spans="1:4" ht="21.5" customHeight="1" x14ac:dyDescent="0.2">
      <c r="A40" s="1" t="s">
        <v>22</v>
      </c>
      <c r="B40" s="110" t="s">
        <v>23</v>
      </c>
      <c r="C40" s="111"/>
      <c r="D40" s="111"/>
    </row>
    <row r="41" spans="1:4" ht="21.5" customHeight="1" x14ac:dyDescent="0.2">
      <c r="A41" s="1" t="s">
        <v>24</v>
      </c>
      <c r="B41" s="110" t="s">
        <v>25</v>
      </c>
      <c r="C41" s="111"/>
      <c r="D41" s="111"/>
    </row>
    <row r="42" spans="1:4" ht="21.5" customHeight="1" x14ac:dyDescent="0.2">
      <c r="A42" s="1" t="s">
        <v>26</v>
      </c>
      <c r="B42" s="110" t="s">
        <v>27</v>
      </c>
      <c r="C42" s="111"/>
      <c r="D42" s="111"/>
    </row>
    <row r="44" spans="1:4" ht="18" customHeight="1" x14ac:dyDescent="0.2">
      <c r="A44" s="63" t="s">
        <v>28</v>
      </c>
      <c r="B44" s="63"/>
      <c r="C44" s="63"/>
      <c r="D44" s="63"/>
    </row>
  </sheetData>
  <sheetProtection algorithmName="SHA-512" hashValue="pr6eZwRLnbcmTOBcrI2wyzOE++0c57PbCY87xc6swQht3Jgo7OIwB7eD9uvujh/d7mVZ6Sj7pLvsRkDRm1H3yg==" saltValue="ran7B65FPQkbC1wjIuIR5A==" spinCount="100000" sheet="1" objects="1" scenarios="1"/>
  <mergeCells count="26">
    <mergeCell ref="A36:D38"/>
    <mergeCell ref="A44:D44"/>
    <mergeCell ref="A1:D1"/>
    <mergeCell ref="B40:D40"/>
    <mergeCell ref="B41:D41"/>
    <mergeCell ref="B42:D42"/>
    <mergeCell ref="A24:D24"/>
    <mergeCell ref="A25:D29"/>
    <mergeCell ref="A31:D31"/>
    <mergeCell ref="A32:D33"/>
    <mergeCell ref="A35:D35"/>
    <mergeCell ref="A16:B18"/>
    <mergeCell ref="C15:D15"/>
    <mergeCell ref="C16:D18"/>
    <mergeCell ref="A20:D20"/>
    <mergeCell ref="A21:D22"/>
    <mergeCell ref="A10:B10"/>
    <mergeCell ref="A11:B13"/>
    <mergeCell ref="C10:D10"/>
    <mergeCell ref="C11:D13"/>
    <mergeCell ref="A15:B15"/>
    <mergeCell ref="A2:D2"/>
    <mergeCell ref="A3:D3"/>
    <mergeCell ref="A4:D4"/>
    <mergeCell ref="A6:D6"/>
    <mergeCell ref="A7:D8"/>
  </mergeCells>
  <pageMargins left="0.7" right="0.7" top="0.75" bottom="0.75" header="0.3" footer="0.3"/>
  <headerFooter>
    <oddFooter>&amp;L© 2026 Loanyzer.com&amp;Cloanyzer.com&amp;RPage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9"/>
  <sheetViews>
    <sheetView showGridLines="0" topLeftCell="A6" workbookViewId="0">
      <selection activeCell="C10" sqref="C10"/>
    </sheetView>
  </sheetViews>
  <sheetFormatPr baseColWidth="10" defaultColWidth="8.83203125" defaultRowHeight="15" x14ac:dyDescent="0.2"/>
  <cols>
    <col min="1" max="1" width="28.6640625" customWidth="1"/>
    <col min="2" max="2" width="18.6640625" customWidth="1"/>
    <col min="3" max="3" width="76" customWidth="1"/>
    <col min="4" max="4" width="26.1640625" customWidth="1"/>
  </cols>
  <sheetData>
    <row r="1" spans="1:4" ht="31.5" customHeight="1" x14ac:dyDescent="0.2">
      <c r="A1" s="39" t="s">
        <v>29</v>
      </c>
      <c r="B1" s="39"/>
      <c r="C1" s="39"/>
      <c r="D1" s="39"/>
    </row>
    <row r="2" spans="1:4" ht="18" customHeight="1" x14ac:dyDescent="0.2">
      <c r="A2" s="40" t="s">
        <v>30</v>
      </c>
      <c r="B2" s="40"/>
      <c r="C2" s="40"/>
      <c r="D2" s="40"/>
    </row>
    <row r="3" spans="1:4" ht="15" customHeight="1" x14ac:dyDescent="0.2">
      <c r="A3" s="65" t="s">
        <v>31</v>
      </c>
      <c r="B3" s="65"/>
      <c r="C3" s="65"/>
      <c r="D3" s="65"/>
    </row>
    <row r="4" spans="1:4" ht="15" customHeight="1" x14ac:dyDescent="0.2">
      <c r="A4" s="66" t="s">
        <v>32</v>
      </c>
      <c r="B4" s="66"/>
      <c r="C4" s="66"/>
      <c r="D4" s="66"/>
    </row>
    <row r="5" spans="1:4" ht="18.75" customHeight="1" x14ac:dyDescent="0.2">
      <c r="A5" s="67" t="s">
        <v>33</v>
      </c>
      <c r="B5" s="67"/>
      <c r="C5" s="67"/>
      <c r="D5" s="67"/>
    </row>
    <row r="6" spans="1:4" ht="15" customHeight="1" x14ac:dyDescent="0.2">
      <c r="A6" s="2" t="s">
        <v>34</v>
      </c>
      <c r="B6" s="31">
        <v>28000</v>
      </c>
      <c r="C6" s="3" t="s">
        <v>35</v>
      </c>
      <c r="D6" s="4" t="s">
        <v>36</v>
      </c>
    </row>
    <row r="7" spans="1:4" ht="21.5" customHeight="1" x14ac:dyDescent="0.2">
      <c r="A7" s="2" t="s">
        <v>37</v>
      </c>
      <c r="B7" s="31">
        <v>900</v>
      </c>
      <c r="C7" s="3" t="s">
        <v>38</v>
      </c>
      <c r="D7" s="4" t="s">
        <v>39</v>
      </c>
    </row>
    <row r="8" spans="1:4" ht="15" customHeight="1" x14ac:dyDescent="0.2">
      <c r="A8" s="2" t="s">
        <v>40</v>
      </c>
      <c r="B8" s="31">
        <v>500</v>
      </c>
      <c r="C8" s="3" t="s">
        <v>41</v>
      </c>
      <c r="D8" s="4" t="s">
        <v>36</v>
      </c>
    </row>
    <row r="9" spans="1:4" ht="21.5" customHeight="1" x14ac:dyDescent="0.2">
      <c r="A9" s="2" t="s">
        <v>42</v>
      </c>
      <c r="B9" s="31">
        <v>1750</v>
      </c>
      <c r="C9" s="3" t="s">
        <v>43</v>
      </c>
      <c r="D9" s="4" t="s">
        <v>44</v>
      </c>
    </row>
    <row r="10" spans="1:4" ht="15" customHeight="1" x14ac:dyDescent="0.2">
      <c r="A10" s="2" t="s">
        <v>45</v>
      </c>
      <c r="B10" s="31">
        <v>250</v>
      </c>
      <c r="C10" s="3" t="s">
        <v>46</v>
      </c>
      <c r="D10" s="4" t="s">
        <v>44</v>
      </c>
    </row>
    <row r="11" spans="1:4" ht="21.5" customHeight="1" x14ac:dyDescent="0.2">
      <c r="A11" s="2" t="s">
        <v>47</v>
      </c>
      <c r="B11" s="31">
        <v>0</v>
      </c>
      <c r="C11" s="3" t="s">
        <v>48</v>
      </c>
      <c r="D11" s="4" t="s">
        <v>49</v>
      </c>
    </row>
    <row r="12" spans="1:4" ht="15" customHeight="1" x14ac:dyDescent="0.2">
      <c r="A12" s="2" t="s">
        <v>50</v>
      </c>
      <c r="B12" s="31">
        <v>7500</v>
      </c>
      <c r="C12" s="3" t="s">
        <v>51</v>
      </c>
      <c r="D12" s="4" t="s">
        <v>52</v>
      </c>
    </row>
    <row r="13" spans="1:4" ht="15" customHeight="1" x14ac:dyDescent="0.2">
      <c r="A13" s="2" t="s">
        <v>53</v>
      </c>
      <c r="B13" s="31">
        <v>9000</v>
      </c>
      <c r="C13" s="3" t="s">
        <v>54</v>
      </c>
      <c r="D13" s="4" t="s">
        <v>55</v>
      </c>
    </row>
    <row r="14" spans="1:4" ht="15" customHeight="1" x14ac:dyDescent="0.2">
      <c r="A14" s="2" t="s">
        <v>56</v>
      </c>
      <c r="B14" s="31">
        <v>3000</v>
      </c>
      <c r="C14" s="3" t="s">
        <v>57</v>
      </c>
      <c r="D14" s="4" t="s">
        <v>58</v>
      </c>
    </row>
    <row r="15" spans="1:4" ht="21.5" customHeight="1" x14ac:dyDescent="0.2">
      <c r="A15" s="2" t="s">
        <v>59</v>
      </c>
      <c r="B15" s="32">
        <v>7.4999999999999997E-2</v>
      </c>
      <c r="C15" s="3" t="s">
        <v>60</v>
      </c>
      <c r="D15" s="4" t="s">
        <v>61</v>
      </c>
    </row>
    <row r="16" spans="1:4" ht="21.5" customHeight="1" x14ac:dyDescent="0.2">
      <c r="A16" s="2" t="s">
        <v>62</v>
      </c>
      <c r="B16" s="32">
        <v>7.4999999999999997E-2</v>
      </c>
      <c r="C16" s="3" t="s">
        <v>63</v>
      </c>
      <c r="D16" s="4" t="s">
        <v>64</v>
      </c>
    </row>
    <row r="17" spans="1:4" ht="15" customHeight="1" x14ac:dyDescent="0.2">
      <c r="A17" s="2" t="s">
        <v>65</v>
      </c>
      <c r="B17" s="33">
        <v>60</v>
      </c>
      <c r="C17" s="3" t="s">
        <v>66</v>
      </c>
      <c r="D17" s="4" t="s">
        <v>64</v>
      </c>
    </row>
    <row r="19" spans="1:4" ht="18.75" customHeight="1" x14ac:dyDescent="0.2">
      <c r="A19" s="67" t="s">
        <v>67</v>
      </c>
      <c r="B19" s="67"/>
      <c r="C19" s="67"/>
      <c r="D19" s="67"/>
    </row>
    <row r="20" spans="1:4" ht="28.5" customHeight="1" x14ac:dyDescent="0.2">
      <c r="A20" s="5" t="s">
        <v>68</v>
      </c>
      <c r="B20" s="34">
        <f>MAX(SUM(B6:B10)-B11,0)</f>
        <v>31400</v>
      </c>
      <c r="C20" s="3" t="s">
        <v>69</v>
      </c>
      <c r="D20" s="4" t="s">
        <v>70</v>
      </c>
    </row>
    <row r="21" spans="1:4" ht="22.5" customHeight="1" x14ac:dyDescent="0.2">
      <c r="A21" s="5" t="s">
        <v>71</v>
      </c>
      <c r="B21" s="34">
        <f>MAX(B12-B13,0)</f>
        <v>0</v>
      </c>
      <c r="C21" s="3" t="s">
        <v>72</v>
      </c>
      <c r="D21" s="4" t="s">
        <v>70</v>
      </c>
    </row>
    <row r="22" spans="1:4" ht="22.5" customHeight="1" x14ac:dyDescent="0.2">
      <c r="A22" s="5" t="s">
        <v>73</v>
      </c>
      <c r="B22" s="34">
        <f>MAX(B13-B12,0)</f>
        <v>1500</v>
      </c>
      <c r="C22" s="3" t="s">
        <v>74</v>
      </c>
      <c r="D22" s="4" t="s">
        <v>70</v>
      </c>
    </row>
    <row r="23" spans="1:4" ht="31.5" customHeight="1" x14ac:dyDescent="0.2">
      <c r="A23" s="5" t="s">
        <v>75</v>
      </c>
      <c r="B23" s="34">
        <f>MAX(B20+B22-B21-B14,0)</f>
        <v>29900</v>
      </c>
      <c r="C23" s="3" t="s">
        <v>76</v>
      </c>
      <c r="D23" s="4" t="s">
        <v>70</v>
      </c>
    </row>
    <row r="24" spans="1:4" ht="31.5" customHeight="1" x14ac:dyDescent="0.2">
      <c r="A24" s="5" t="s">
        <v>77</v>
      </c>
      <c r="B24" s="34">
        <f>IF(OR(B23=0,B17&lt;=0),0,IF(B15=0,B23/B17,-PMT(B15/12,B17,B23)))</f>
        <v>599.13466300915047</v>
      </c>
      <c r="C24" s="3" t="s">
        <v>78</v>
      </c>
      <c r="D24" s="4" t="s">
        <v>70</v>
      </c>
    </row>
    <row r="25" spans="1:4" ht="27" customHeight="1" x14ac:dyDescent="0.2">
      <c r="A25" s="5" t="s">
        <v>79</v>
      </c>
      <c r="B25" s="34">
        <f>B24*B17</f>
        <v>35948.079780549029</v>
      </c>
      <c r="C25" s="3" t="s">
        <v>80</v>
      </c>
      <c r="D25" s="4" t="s">
        <v>70</v>
      </c>
    </row>
    <row r="26" spans="1:4" ht="30" customHeight="1" x14ac:dyDescent="0.2">
      <c r="A26" s="5" t="s">
        <v>81</v>
      </c>
      <c r="B26" s="34">
        <f>MAX(B25-B23,0)</f>
        <v>6048.0797805490292</v>
      </c>
      <c r="C26" s="3" t="s">
        <v>82</v>
      </c>
      <c r="D26" s="4" t="s">
        <v>70</v>
      </c>
    </row>
    <row r="27" spans="1:4" ht="27" customHeight="1" x14ac:dyDescent="0.2">
      <c r="A27" s="5" t="s">
        <v>83</v>
      </c>
      <c r="B27" s="34">
        <f>B25+B14</f>
        <v>38948.079780549029</v>
      </c>
      <c r="C27" s="3" t="s">
        <v>84</v>
      </c>
      <c r="D27" s="4" t="s">
        <v>70</v>
      </c>
    </row>
    <row r="28" spans="1:4" ht="30" customHeight="1" x14ac:dyDescent="0.2">
      <c r="A28" s="5" t="s">
        <v>85</v>
      </c>
      <c r="B28" s="34">
        <f>B27+B21</f>
        <v>38948.079780549029</v>
      </c>
      <c r="C28" s="3" t="s">
        <v>86</v>
      </c>
      <c r="D28" s="4" t="s">
        <v>70</v>
      </c>
    </row>
    <row r="30" spans="1:4" ht="18.75" customHeight="1" x14ac:dyDescent="0.2">
      <c r="A30" s="67" t="s">
        <v>87</v>
      </c>
      <c r="B30" s="67"/>
      <c r="C30" s="67"/>
      <c r="D30" s="67"/>
    </row>
    <row r="31" spans="1:4" ht="37.5" customHeight="1" x14ac:dyDescent="0.2">
      <c r="A31" s="6" t="s">
        <v>88</v>
      </c>
      <c r="B31" s="35" t="str">
        <f>IF(B17&lt;=0,"REVIEW: enter a valid term",IF(B20=0,"REVIEW: enter the deal inputs",IF(B23=0,"REVIEW: no loan principal remains",IF(AND(B16&gt;0,ABS(B15-B16)&gt;0.0025),"REVIEW: the rate used for the estimate differs from the disclosed APR",IF(B22&gt;0,"CAUTION: negative equity is included in the new loan estimate","READY: reconcile the estimate with the written documents")))))</f>
        <v>CAUTION: negative equity is included in the new loan estimate</v>
      </c>
      <c r="C31" s="68" t="s">
        <v>89</v>
      </c>
      <c r="D31" s="68"/>
    </row>
    <row r="33" spans="1:4" ht="18.75" customHeight="1" x14ac:dyDescent="0.2">
      <c r="A33" s="67" t="s">
        <v>90</v>
      </c>
      <c r="B33" s="67"/>
      <c r="C33" s="67"/>
      <c r="D33" s="67"/>
    </row>
    <row r="34" spans="1:4" x14ac:dyDescent="0.2">
      <c r="A34" s="69" t="s">
        <v>91</v>
      </c>
      <c r="B34" s="70"/>
      <c r="C34" s="70"/>
      <c r="D34" s="71"/>
    </row>
    <row r="35" spans="1:4" x14ac:dyDescent="0.2">
      <c r="A35" s="72"/>
      <c r="B35" s="73"/>
      <c r="C35" s="73"/>
      <c r="D35" s="74"/>
    </row>
    <row r="36" spans="1:4" x14ac:dyDescent="0.2">
      <c r="A36" s="72"/>
      <c r="B36" s="73"/>
      <c r="C36" s="73"/>
      <c r="D36" s="74"/>
    </row>
    <row r="37" spans="1:4" x14ac:dyDescent="0.2">
      <c r="A37" s="75"/>
      <c r="B37" s="76"/>
      <c r="C37" s="76"/>
      <c r="D37" s="77"/>
    </row>
    <row r="39" spans="1:4" ht="18" customHeight="1" x14ac:dyDescent="0.2">
      <c r="A39" s="63" t="s">
        <v>92</v>
      </c>
      <c r="B39" s="63"/>
      <c r="C39" s="63"/>
      <c r="D39" s="63"/>
    </row>
  </sheetData>
  <sheetProtection algorithmName="SHA-512" hashValue="rXwUIvqLwHgs7NrYzUKGLgbypw5uO7gvY/XNmU2EUOwJJ2TOj+DSxqNwZ3Hl2zjoG3YpYC9qndizhVqHNt9t3w==" saltValue="O6CSvBfZt3QMfhzObMktyQ==" spinCount="100000" sheet="1" objects="1" scenarios="1"/>
  <mergeCells count="11">
    <mergeCell ref="A1:D1"/>
    <mergeCell ref="A30:D30"/>
    <mergeCell ref="C31:D31"/>
    <mergeCell ref="A33:D33"/>
    <mergeCell ref="A34:D37"/>
    <mergeCell ref="A39:D39"/>
    <mergeCell ref="A2:D2"/>
    <mergeCell ref="A3:D3"/>
    <mergeCell ref="A4:D4"/>
    <mergeCell ref="A5:D5"/>
    <mergeCell ref="A19:D19"/>
  </mergeCells>
  <conditionalFormatting sqref="B21">
    <cfRule type="cellIs" dxfId="8" priority="2" operator="greaterThan">
      <formula>0</formula>
    </cfRule>
  </conditionalFormatting>
  <conditionalFormatting sqref="B22">
    <cfRule type="cellIs" dxfId="7" priority="1" operator="greaterThan">
      <formula>0</formula>
    </cfRule>
  </conditionalFormatting>
  <conditionalFormatting sqref="B31">
    <cfRule type="expression" dxfId="6" priority="3">
      <formula>LEFT($B$31,6)="REVIEW"</formula>
    </cfRule>
    <cfRule type="expression" dxfId="5" priority="4">
      <formula>LEFT($B$31,7)="CAUTION"</formula>
    </cfRule>
    <cfRule type="expression" dxfId="4" priority="5">
      <formula>LEFT($B$31,5)="READY"</formula>
    </cfRule>
  </conditionalFormatting>
  <dataValidations count="6">
    <dataValidation type="decimal" operator="greaterThanOrEqual" allowBlank="1" showInputMessage="1" showErrorMessage="1" sqref="B4:B11" xr:uid="{00000000-0002-0000-0100-000000000000}">
      <formula1>0</formula1>
    </dataValidation>
    <dataValidation type="decimal" allowBlank="1" showInputMessage="1" showErrorMessage="1" sqref="B12" xr:uid="{00000000-0002-0000-0100-000008000000}">
      <formula1>0</formula1>
      <formula2>1</formula2>
    </dataValidation>
    <dataValidation type="whole" allowBlank="1" showInputMessage="1" showErrorMessage="1" sqref="B13" xr:uid="{00000000-0002-0000-0100-000009000000}">
      <formula1>1</formula1>
      <formula2>120</formula2>
    </dataValidation>
    <dataValidation type="decimal" allowBlank="1" showErrorMessage="1" errorTitle="Invalid dollar amount" error="Enter a number from 0 to 10,000,000." sqref="B6:B14" xr:uid="{00000000-0002-0000-0100-00000A000000}">
      <formula1>0</formula1>
      <formula2>10000000</formula2>
    </dataValidation>
    <dataValidation type="decimal" allowBlank="1" showErrorMessage="1" errorTitle="Invalid annual rate" error="Enter a percentage from 0% to 100%. Example: enter 7.5% as 7.5%." sqref="B15:B16" xr:uid="{00000000-0002-0000-0100-00000B000000}">
      <formula1>0</formula1>
      <formula2>1</formula2>
    </dataValidation>
    <dataValidation type="whole" showErrorMessage="1" errorTitle="Invalid loan term" error="Enter a whole number from 1 to 180 months." sqref="B17" xr:uid="{00000000-0002-0000-0100-00000C000000}">
      <formula1>1</formula1>
      <formula2>180</formula2>
    </dataValidation>
  </dataValidations>
  <pageMargins left="0.7" right="0.7" top="0.75" bottom="0.75" header="0.3" footer="0.3"/>
  <headerFooter>
    <oddFooter>&amp;L© 2026 Loanyzer.com&amp;Cloanyzer.com&amp;RPage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7"/>
  <sheetViews>
    <sheetView showGridLines="0" workbookViewId="0">
      <selection activeCell="E9" sqref="E9"/>
    </sheetView>
  </sheetViews>
  <sheetFormatPr baseColWidth="10" defaultColWidth="8.83203125" defaultRowHeight="15" x14ac:dyDescent="0.2"/>
  <cols>
    <col min="1" max="1" width="25.6640625" customWidth="1"/>
    <col min="2" max="2" width="27.5" customWidth="1"/>
    <col min="3" max="3" width="15" customWidth="1"/>
    <col min="4" max="4" width="33.1640625" customWidth="1"/>
    <col min="5" max="5" width="94.33203125" customWidth="1"/>
  </cols>
  <sheetData>
    <row r="1" spans="1:5" ht="31.5" customHeight="1" x14ac:dyDescent="0.2">
      <c r="A1" s="39" t="s">
        <v>93</v>
      </c>
      <c r="B1" s="39"/>
      <c r="C1" s="39"/>
      <c r="D1" s="39"/>
      <c r="E1" s="39"/>
    </row>
    <row r="2" spans="1:5" ht="18" customHeight="1" x14ac:dyDescent="0.2">
      <c r="A2" s="40" t="s">
        <v>94</v>
      </c>
      <c r="B2" s="40"/>
      <c r="C2" s="40"/>
      <c r="D2" s="40"/>
      <c r="E2" s="40"/>
    </row>
    <row r="3" spans="1:5" ht="15" customHeight="1" x14ac:dyDescent="0.2">
      <c r="A3" s="65" t="s">
        <v>95</v>
      </c>
      <c r="B3" s="65"/>
      <c r="C3" s="65"/>
      <c r="D3" s="65"/>
      <c r="E3" s="65"/>
    </row>
    <row r="4" spans="1:5" ht="19.5" customHeight="1" x14ac:dyDescent="0.2">
      <c r="A4" s="7" t="s">
        <v>96</v>
      </c>
      <c r="B4" s="37" t="str">
        <f>COUNTIF(C7:C25,"Verified")&amp;" verified"</f>
        <v>0 verified</v>
      </c>
      <c r="C4" s="37" t="str">
        <f>COUNTIF(C7:C25,"Needs review")&amp;" need review"</f>
        <v>0 need review</v>
      </c>
      <c r="D4" s="37" t="str">
        <f>COUNTIF(C7:C25,"Not checked")&amp;" not checked"</f>
        <v>19 not checked</v>
      </c>
      <c r="E4" s="38">
        <f>IFERROR(COUNTIF(C7:C25,"Verified")/COUNTIF(C7:C25,"&lt;&gt;Not applicable"),0)</f>
        <v>0</v>
      </c>
    </row>
    <row r="6" spans="1:5" ht="21" customHeight="1" x14ac:dyDescent="0.2">
      <c r="A6" s="8" t="s">
        <v>97</v>
      </c>
      <c r="B6" s="8" t="s">
        <v>98</v>
      </c>
      <c r="C6" s="8" t="s">
        <v>88</v>
      </c>
      <c r="D6" s="8" t="s">
        <v>99</v>
      </c>
      <c r="E6" s="8" t="s">
        <v>100</v>
      </c>
    </row>
    <row r="7" spans="1:5" s="116" customFormat="1" ht="19" customHeight="1" x14ac:dyDescent="0.2">
      <c r="A7" s="112" t="s">
        <v>101</v>
      </c>
      <c r="B7" s="113" t="s">
        <v>102</v>
      </c>
      <c r="C7" s="36" t="s">
        <v>103</v>
      </c>
      <c r="D7" s="114"/>
      <c r="E7" s="115" t="s">
        <v>104</v>
      </c>
    </row>
    <row r="8" spans="1:5" s="116" customFormat="1" ht="19" customHeight="1" x14ac:dyDescent="0.2">
      <c r="A8" s="112" t="s">
        <v>34</v>
      </c>
      <c r="B8" s="113" t="s">
        <v>36</v>
      </c>
      <c r="C8" s="36" t="s">
        <v>103</v>
      </c>
      <c r="D8" s="114"/>
      <c r="E8" s="115" t="s">
        <v>105</v>
      </c>
    </row>
    <row r="9" spans="1:5" s="116" customFormat="1" ht="19" customHeight="1" x14ac:dyDescent="0.2">
      <c r="A9" s="112" t="s">
        <v>47</v>
      </c>
      <c r="B9" s="113" t="s">
        <v>106</v>
      </c>
      <c r="C9" s="36" t="s">
        <v>103</v>
      </c>
      <c r="D9" s="114"/>
      <c r="E9" s="115" t="s">
        <v>107</v>
      </c>
    </row>
    <row r="10" spans="1:5" s="116" customFormat="1" ht="19" customHeight="1" x14ac:dyDescent="0.2">
      <c r="A10" s="112" t="s">
        <v>40</v>
      </c>
      <c r="B10" s="113" t="s">
        <v>36</v>
      </c>
      <c r="C10" s="36" t="s">
        <v>103</v>
      </c>
      <c r="D10" s="114"/>
      <c r="E10" s="115" t="s">
        <v>108</v>
      </c>
    </row>
    <row r="11" spans="1:5" s="116" customFormat="1" ht="19" customHeight="1" x14ac:dyDescent="0.2">
      <c r="A11" s="112" t="s">
        <v>42</v>
      </c>
      <c r="B11" s="113" t="s">
        <v>44</v>
      </c>
      <c r="C11" s="36" t="s">
        <v>103</v>
      </c>
      <c r="D11" s="114"/>
      <c r="E11" s="115" t="s">
        <v>109</v>
      </c>
    </row>
    <row r="12" spans="1:5" s="116" customFormat="1" ht="19" customHeight="1" x14ac:dyDescent="0.2">
      <c r="A12" s="112" t="s">
        <v>45</v>
      </c>
      <c r="B12" s="113" t="s">
        <v>44</v>
      </c>
      <c r="C12" s="36" t="s">
        <v>103</v>
      </c>
      <c r="D12" s="114"/>
      <c r="E12" s="115" t="s">
        <v>110</v>
      </c>
    </row>
    <row r="13" spans="1:5" s="116" customFormat="1" ht="19" customHeight="1" x14ac:dyDescent="0.2">
      <c r="A13" s="112" t="s">
        <v>37</v>
      </c>
      <c r="B13" s="113" t="s">
        <v>39</v>
      </c>
      <c r="C13" s="36" t="s">
        <v>103</v>
      </c>
      <c r="D13" s="114"/>
      <c r="E13" s="115" t="s">
        <v>111</v>
      </c>
    </row>
    <row r="14" spans="1:5" s="116" customFormat="1" ht="19" customHeight="1" x14ac:dyDescent="0.2">
      <c r="A14" s="112" t="s">
        <v>112</v>
      </c>
      <c r="B14" s="113" t="s">
        <v>113</v>
      </c>
      <c r="C14" s="36" t="s">
        <v>103</v>
      </c>
      <c r="D14" s="114"/>
      <c r="E14" s="115" t="s">
        <v>114</v>
      </c>
    </row>
    <row r="15" spans="1:5" s="116" customFormat="1" ht="19" customHeight="1" x14ac:dyDescent="0.2">
      <c r="A15" s="112" t="s">
        <v>50</v>
      </c>
      <c r="B15" s="113" t="s">
        <v>52</v>
      </c>
      <c r="C15" s="36" t="s">
        <v>103</v>
      </c>
      <c r="D15" s="114"/>
      <c r="E15" s="115" t="s">
        <v>115</v>
      </c>
    </row>
    <row r="16" spans="1:5" s="116" customFormat="1" ht="19" customHeight="1" x14ac:dyDescent="0.2">
      <c r="A16" s="112" t="s">
        <v>116</v>
      </c>
      <c r="B16" s="113" t="s">
        <v>55</v>
      </c>
      <c r="C16" s="36" t="s">
        <v>103</v>
      </c>
      <c r="D16" s="114"/>
      <c r="E16" s="115" t="s">
        <v>117</v>
      </c>
    </row>
    <row r="17" spans="1:5" s="116" customFormat="1" ht="19" customHeight="1" x14ac:dyDescent="0.2">
      <c r="A17" s="112" t="s">
        <v>56</v>
      </c>
      <c r="B17" s="113" t="s">
        <v>118</v>
      </c>
      <c r="C17" s="36" t="s">
        <v>103</v>
      </c>
      <c r="D17" s="114"/>
      <c r="E17" s="115" t="s">
        <v>119</v>
      </c>
    </row>
    <row r="18" spans="1:5" s="116" customFormat="1" ht="19" customHeight="1" x14ac:dyDescent="0.2">
      <c r="A18" s="112" t="s">
        <v>75</v>
      </c>
      <c r="B18" s="113" t="s">
        <v>120</v>
      </c>
      <c r="C18" s="36" t="s">
        <v>103</v>
      </c>
      <c r="D18" s="114"/>
      <c r="E18" s="115" t="s">
        <v>121</v>
      </c>
    </row>
    <row r="19" spans="1:5" s="116" customFormat="1" ht="19" customHeight="1" x14ac:dyDescent="0.2">
      <c r="A19" s="112" t="s">
        <v>122</v>
      </c>
      <c r="B19" s="113" t="s">
        <v>123</v>
      </c>
      <c r="C19" s="36" t="s">
        <v>103</v>
      </c>
      <c r="D19" s="114"/>
      <c r="E19" s="115" t="s">
        <v>124</v>
      </c>
    </row>
    <row r="20" spans="1:5" s="116" customFormat="1" ht="19" customHeight="1" x14ac:dyDescent="0.2">
      <c r="A20" s="112" t="s">
        <v>125</v>
      </c>
      <c r="B20" s="113" t="s">
        <v>126</v>
      </c>
      <c r="C20" s="36" t="s">
        <v>103</v>
      </c>
      <c r="D20" s="114"/>
      <c r="E20" s="115" t="s">
        <v>127</v>
      </c>
    </row>
    <row r="21" spans="1:5" s="116" customFormat="1" ht="19" customHeight="1" x14ac:dyDescent="0.2">
      <c r="A21" s="112" t="s">
        <v>128</v>
      </c>
      <c r="B21" s="113" t="s">
        <v>126</v>
      </c>
      <c r="C21" s="36" t="s">
        <v>103</v>
      </c>
      <c r="D21" s="114"/>
      <c r="E21" s="115" t="s">
        <v>129</v>
      </c>
    </row>
    <row r="22" spans="1:5" s="116" customFormat="1" ht="19" customHeight="1" x14ac:dyDescent="0.2">
      <c r="A22" s="112" t="s">
        <v>130</v>
      </c>
      <c r="B22" s="113" t="s">
        <v>126</v>
      </c>
      <c r="C22" s="36" t="s">
        <v>103</v>
      </c>
      <c r="D22" s="114"/>
      <c r="E22" s="115" t="s">
        <v>131</v>
      </c>
    </row>
    <row r="23" spans="1:5" s="116" customFormat="1" ht="19" customHeight="1" x14ac:dyDescent="0.2">
      <c r="A23" s="112" t="s">
        <v>132</v>
      </c>
      <c r="B23" s="113" t="s">
        <v>126</v>
      </c>
      <c r="C23" s="36" t="s">
        <v>103</v>
      </c>
      <c r="D23" s="114"/>
      <c r="E23" s="115" t="s">
        <v>133</v>
      </c>
    </row>
    <row r="24" spans="1:5" s="116" customFormat="1" ht="19" customHeight="1" x14ac:dyDescent="0.2">
      <c r="A24" s="112" t="s">
        <v>134</v>
      </c>
      <c r="B24" s="113" t="s">
        <v>135</v>
      </c>
      <c r="C24" s="36" t="s">
        <v>103</v>
      </c>
      <c r="D24" s="114"/>
      <c r="E24" s="115" t="s">
        <v>136</v>
      </c>
    </row>
    <row r="25" spans="1:5" s="116" customFormat="1" ht="19" customHeight="1" x14ac:dyDescent="0.2">
      <c r="A25" s="112" t="s">
        <v>137</v>
      </c>
      <c r="B25" s="113" t="s">
        <v>138</v>
      </c>
      <c r="C25" s="36" t="s">
        <v>103</v>
      </c>
      <c r="D25" s="114"/>
      <c r="E25" s="115" t="s">
        <v>139</v>
      </c>
    </row>
    <row r="27" spans="1:5" ht="18" customHeight="1" x14ac:dyDescent="0.2">
      <c r="A27" s="63" t="s">
        <v>140</v>
      </c>
      <c r="B27" s="63"/>
      <c r="C27" s="63"/>
      <c r="D27" s="63"/>
      <c r="E27" s="63"/>
    </row>
  </sheetData>
  <sheetProtection algorithmName="SHA-512" hashValue="TGZ3BeuQhumVEC1K2JH0ZhGa4DjG8hWwvk2av5a2oErqThRRdsUjRC32LrwUH5oya7HJmEzrHPwn/mRUAZD8EQ==" saltValue="nKJ0lLEIIAtkk5RFawpqdQ==" spinCount="100000" sheet="1" objects="1" scenarios="1"/>
  <mergeCells count="4">
    <mergeCell ref="A2:E2"/>
    <mergeCell ref="A3:E3"/>
    <mergeCell ref="A27:E27"/>
    <mergeCell ref="A1:E1"/>
  </mergeCells>
  <conditionalFormatting sqref="C7:C25">
    <cfRule type="expression" dxfId="3" priority="1">
      <formula>C7="Verified"</formula>
    </cfRule>
    <cfRule type="expression" dxfId="2" priority="2">
      <formula>C7="Needs review"</formula>
    </cfRule>
    <cfRule type="expression" dxfId="1" priority="3">
      <formula>C7="Not applicable"</formula>
    </cfRule>
    <cfRule type="expression" dxfId="0" priority="4">
      <formula>C7="Not checked"</formula>
    </cfRule>
  </conditionalFormatting>
  <dataValidations count="1">
    <dataValidation showErrorMessage="1" errorTitle="Choose a checklist status" error="Select Not checked, Verified, Needs review, or Not applicable." sqref="C7:C25" xr:uid="{00000000-0002-0000-0200-000000000000}"/>
  </dataValidations>
  <pageMargins left="0.7" right="0.7" top="0.75" bottom="0.75" header="0.3" footer="0.3"/>
  <headerFooter>
    <oddFooter>&amp;L© 2026 Loanyzer.com&amp;Cloanyzer.com&amp;RPage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37"/>
  <sheetViews>
    <sheetView showGridLines="0" topLeftCell="A16" workbookViewId="0">
      <selection sqref="A1:D1"/>
    </sheetView>
  </sheetViews>
  <sheetFormatPr baseColWidth="10" defaultColWidth="8.83203125" defaultRowHeight="15" x14ac:dyDescent="0.2"/>
  <cols>
    <col min="1" max="1" width="28.6640625" customWidth="1"/>
    <col min="2" max="2" width="44.33203125" customWidth="1"/>
    <col min="3" max="3" width="62.5" customWidth="1"/>
    <col min="4" max="4" width="13.1640625" customWidth="1"/>
  </cols>
  <sheetData>
    <row r="1" spans="1:4" ht="25.5" customHeight="1" x14ac:dyDescent="0.2">
      <c r="A1" s="78" t="s">
        <v>141</v>
      </c>
      <c r="B1" s="78"/>
      <c r="C1" s="78"/>
      <c r="D1" s="78"/>
    </row>
    <row r="2" spans="1:4" ht="18" customHeight="1" x14ac:dyDescent="0.2">
      <c r="A2" s="79" t="s">
        <v>142</v>
      </c>
      <c r="B2" s="79"/>
      <c r="C2" s="79"/>
      <c r="D2" s="79"/>
    </row>
    <row r="3" spans="1:4" ht="25.5" customHeight="1" x14ac:dyDescent="0.2">
      <c r="A3" s="80" t="s">
        <v>143</v>
      </c>
      <c r="B3" s="80"/>
      <c r="C3" s="80"/>
      <c r="D3" s="80"/>
    </row>
    <row r="4" spans="1:4" ht="7.5" customHeight="1" x14ac:dyDescent="0.2"/>
    <row r="5" spans="1:4" ht="21" customHeight="1" x14ac:dyDescent="0.2">
      <c r="A5" s="9" t="s">
        <v>144</v>
      </c>
      <c r="B5" s="9" t="s">
        <v>145</v>
      </c>
      <c r="C5" s="9" t="s">
        <v>146</v>
      </c>
      <c r="D5" s="9" t="s">
        <v>147</v>
      </c>
    </row>
    <row r="6" spans="1:4" ht="36" customHeight="1" x14ac:dyDescent="0.2">
      <c r="A6" s="16" t="s">
        <v>148</v>
      </c>
      <c r="B6" s="13" t="s">
        <v>149</v>
      </c>
      <c r="C6" s="19" t="s">
        <v>150</v>
      </c>
      <c r="D6" s="22" t="s">
        <v>151</v>
      </c>
    </row>
    <row r="7" spans="1:4" ht="36" customHeight="1" x14ac:dyDescent="0.2">
      <c r="A7" s="17" t="s">
        <v>152</v>
      </c>
      <c r="B7" s="14" t="s">
        <v>153</v>
      </c>
      <c r="C7" s="20" t="s">
        <v>154</v>
      </c>
      <c r="D7" s="23" t="s">
        <v>151</v>
      </c>
    </row>
    <row r="8" spans="1:4" ht="36" customHeight="1" x14ac:dyDescent="0.2">
      <c r="A8" s="17" t="s">
        <v>152</v>
      </c>
      <c r="B8" s="14" t="s">
        <v>155</v>
      </c>
      <c r="C8" s="20" t="s">
        <v>156</v>
      </c>
      <c r="D8" s="23" t="s">
        <v>151</v>
      </c>
    </row>
    <row r="9" spans="1:4" ht="36" customHeight="1" x14ac:dyDescent="0.2">
      <c r="A9" s="17" t="s">
        <v>157</v>
      </c>
      <c r="B9" s="14" t="s">
        <v>158</v>
      </c>
      <c r="C9" s="20" t="s">
        <v>159</v>
      </c>
      <c r="D9" s="23" t="s">
        <v>151</v>
      </c>
    </row>
    <row r="10" spans="1:4" ht="36" customHeight="1" x14ac:dyDescent="0.2">
      <c r="A10" s="17" t="s">
        <v>160</v>
      </c>
      <c r="B10" s="14" t="s">
        <v>161</v>
      </c>
      <c r="C10" s="20" t="s">
        <v>23</v>
      </c>
      <c r="D10" s="23" t="s">
        <v>151</v>
      </c>
    </row>
    <row r="11" spans="1:4" ht="43.5" customHeight="1" x14ac:dyDescent="0.2">
      <c r="A11" s="18" t="s">
        <v>162</v>
      </c>
      <c r="B11" s="15" t="s">
        <v>163</v>
      </c>
      <c r="C11" s="21" t="s">
        <v>164</v>
      </c>
      <c r="D11" s="24" t="s">
        <v>151</v>
      </c>
    </row>
    <row r="12" spans="1:4" ht="7.5" customHeight="1" x14ac:dyDescent="0.2"/>
    <row r="13" spans="1:4" ht="19.5" customHeight="1" x14ac:dyDescent="0.2">
      <c r="A13" s="81" t="s">
        <v>165</v>
      </c>
      <c r="B13" s="81"/>
      <c r="C13" s="81"/>
      <c r="D13" s="81"/>
    </row>
    <row r="14" spans="1:4" ht="33" customHeight="1" x14ac:dyDescent="0.2">
      <c r="A14" s="25" t="s">
        <v>166</v>
      </c>
      <c r="B14" s="82" t="s">
        <v>167</v>
      </c>
      <c r="C14" s="83"/>
      <c r="D14" s="84"/>
    </row>
    <row r="15" spans="1:4" ht="33" customHeight="1" x14ac:dyDescent="0.2">
      <c r="A15" s="26" t="s">
        <v>168</v>
      </c>
      <c r="B15" s="85" t="s">
        <v>169</v>
      </c>
      <c r="C15" s="86"/>
      <c r="D15" s="87"/>
    </row>
    <row r="16" spans="1:4" ht="33" customHeight="1" x14ac:dyDescent="0.2">
      <c r="A16" s="26" t="s">
        <v>170</v>
      </c>
      <c r="B16" s="85" t="s">
        <v>171</v>
      </c>
      <c r="C16" s="86"/>
      <c r="D16" s="87"/>
    </row>
    <row r="17" spans="1:4" ht="33" customHeight="1" x14ac:dyDescent="0.2">
      <c r="A17" s="26" t="s">
        <v>172</v>
      </c>
      <c r="B17" s="85" t="s">
        <v>173</v>
      </c>
      <c r="C17" s="86"/>
      <c r="D17" s="87"/>
    </row>
    <row r="18" spans="1:4" ht="33" customHeight="1" x14ac:dyDescent="0.2">
      <c r="A18" s="26" t="s">
        <v>174</v>
      </c>
      <c r="B18" s="85" t="s">
        <v>175</v>
      </c>
      <c r="C18" s="86"/>
      <c r="D18" s="87"/>
    </row>
    <row r="19" spans="1:4" ht="33" customHeight="1" x14ac:dyDescent="0.2">
      <c r="A19" s="27" t="s">
        <v>176</v>
      </c>
      <c r="B19" s="88" t="s">
        <v>177</v>
      </c>
      <c r="C19" s="89"/>
      <c r="D19" s="90"/>
    </row>
    <row r="20" spans="1:4" ht="7.5" customHeight="1" x14ac:dyDescent="0.2"/>
    <row r="21" spans="1:4" ht="19.5" customHeight="1" x14ac:dyDescent="0.2">
      <c r="A21" s="81" t="s">
        <v>178</v>
      </c>
      <c r="B21" s="81"/>
      <c r="C21" s="81"/>
      <c r="D21" s="81"/>
    </row>
    <row r="22" spans="1:4" ht="25.5" customHeight="1" x14ac:dyDescent="0.2">
      <c r="A22" s="92" t="s">
        <v>179</v>
      </c>
      <c r="B22" s="93"/>
      <c r="C22" s="93"/>
      <c r="D22" s="94"/>
    </row>
    <row r="23" spans="1:4" ht="33" customHeight="1" x14ac:dyDescent="0.2">
      <c r="A23" s="95" t="s">
        <v>180</v>
      </c>
      <c r="B23" s="96"/>
      <c r="C23" s="96"/>
      <c r="D23" s="97"/>
    </row>
    <row r="24" spans="1:4" ht="33" customHeight="1" x14ac:dyDescent="0.2">
      <c r="A24" s="95" t="s">
        <v>181</v>
      </c>
      <c r="B24" s="96"/>
      <c r="C24" s="96"/>
      <c r="D24" s="97"/>
    </row>
    <row r="25" spans="1:4" ht="33" customHeight="1" x14ac:dyDescent="0.2">
      <c r="A25" s="95" t="s">
        <v>182</v>
      </c>
      <c r="B25" s="96"/>
      <c r="C25" s="96"/>
      <c r="D25" s="97"/>
    </row>
    <row r="26" spans="1:4" ht="25.5" customHeight="1" x14ac:dyDescent="0.2">
      <c r="A26" s="98" t="s">
        <v>183</v>
      </c>
      <c r="B26" s="99"/>
      <c r="C26" s="99"/>
      <c r="D26" s="100"/>
    </row>
    <row r="27" spans="1:4" ht="7.5" customHeight="1" x14ac:dyDescent="0.2"/>
    <row r="28" spans="1:4" ht="19.5" customHeight="1" x14ac:dyDescent="0.2">
      <c r="A28" s="81" t="s">
        <v>184</v>
      </c>
      <c r="B28" s="81"/>
      <c r="C28" s="81"/>
      <c r="D28" s="81"/>
    </row>
    <row r="29" spans="1:4" ht="30" customHeight="1" x14ac:dyDescent="0.2">
      <c r="A29" s="101" t="s">
        <v>185</v>
      </c>
      <c r="B29" s="102"/>
      <c r="C29" s="102"/>
      <c r="D29" s="103"/>
    </row>
    <row r="30" spans="1:4" ht="24" customHeight="1" x14ac:dyDescent="0.2">
      <c r="A30" s="104" t="s">
        <v>186</v>
      </c>
      <c r="B30" s="105"/>
      <c r="C30" s="105"/>
      <c r="D30" s="106"/>
    </row>
    <row r="31" spans="1:4" ht="30" customHeight="1" x14ac:dyDescent="0.2">
      <c r="A31" s="107" t="s">
        <v>187</v>
      </c>
      <c r="B31" s="108"/>
      <c r="C31" s="108"/>
      <c r="D31" s="109"/>
    </row>
    <row r="32" spans="1:4" ht="7.5" customHeight="1" x14ac:dyDescent="0.2"/>
    <row r="33" spans="1:4" ht="18" customHeight="1" x14ac:dyDescent="0.2">
      <c r="A33" s="28" t="s">
        <v>188</v>
      </c>
      <c r="B33" s="10" t="s">
        <v>189</v>
      </c>
    </row>
    <row r="34" spans="1:4" ht="18" customHeight="1" x14ac:dyDescent="0.2">
      <c r="A34" s="29" t="s">
        <v>190</v>
      </c>
      <c r="B34" s="11" t="s">
        <v>191</v>
      </c>
    </row>
    <row r="35" spans="1:4" ht="18" customHeight="1" x14ac:dyDescent="0.2">
      <c r="A35" s="30" t="s">
        <v>147</v>
      </c>
      <c r="B35" s="12" t="s">
        <v>192</v>
      </c>
    </row>
    <row r="36" spans="1:4" ht="7.5" customHeight="1" x14ac:dyDescent="0.2"/>
    <row r="37" spans="1:4" ht="18.75" customHeight="1" x14ac:dyDescent="0.2">
      <c r="A37" s="91" t="s">
        <v>193</v>
      </c>
      <c r="B37" s="91"/>
      <c r="C37" s="91"/>
      <c r="D37" s="91"/>
    </row>
  </sheetData>
  <sheetProtection password="FACB" sheet="1" objects="1" scenarios="1"/>
  <mergeCells count="21">
    <mergeCell ref="A21:D21"/>
    <mergeCell ref="A28:D28"/>
    <mergeCell ref="A37:D37"/>
    <mergeCell ref="A22:D22"/>
    <mergeCell ref="A23:D23"/>
    <mergeCell ref="A24:D24"/>
    <mergeCell ref="A25:D25"/>
    <mergeCell ref="A26:D26"/>
    <mergeCell ref="A29:D29"/>
    <mergeCell ref="A30:D30"/>
    <mergeCell ref="A31:D31"/>
    <mergeCell ref="B15:D15"/>
    <mergeCell ref="B16:D16"/>
    <mergeCell ref="B17:D17"/>
    <mergeCell ref="B18:D18"/>
    <mergeCell ref="B19:D19"/>
    <mergeCell ref="A1:D1"/>
    <mergeCell ref="A2:D2"/>
    <mergeCell ref="A3:D3"/>
    <mergeCell ref="A13:D13"/>
    <mergeCell ref="B14:D14"/>
  </mergeCells>
  <pageMargins left="0.7" right="0.7" top="0.75" bottom="0.75" header="0.3" footer="0.3"/>
  <headerFooter>
    <oddFooter>&amp;L© 2026 Loanyzer.com&amp;Cloanyzer.com&amp;RPage &amp;P of &amp;N</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Planilhas</vt:lpstr>
      </vt:variant>
      <vt:variant>
        <vt:i4>4</vt:i4>
      </vt:variant>
    </vt:vector>
  </HeadingPairs>
  <TitlesOfParts>
    <vt:vector size="4" baseType="lpstr">
      <vt:lpstr>Start Here</vt:lpstr>
      <vt:lpstr>OTD Calculator</vt:lpstr>
      <vt:lpstr>Quote Checklist</vt:lpstr>
      <vt:lpstr>Sources &amp; Terms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Jaime de Souza</cp:lastModifiedBy>
  <dcterms:modified xsi:type="dcterms:W3CDTF">2026-09-04T15:21:38Z</dcterms:modified>
</cp:coreProperties>
</file>